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JetrangerSpec" sheetId="1" r:id="rId1"/>
  </sheets>
  <definedNames>
    <definedName name="_xlnm.Print_Area" localSheetId="0">'JetrangerSpec'!$A$1:$M$99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<sst xmlns="http://schemas.openxmlformats.org/spreadsheetml/2006/main" count="429" uniqueCount="185">
  <si>
    <t xml:space="preserve"> Spec Sheet  For:              </t>
  </si>
  <si>
    <t>Bell</t>
  </si>
  <si>
    <t xml:space="preserve"> </t>
  </si>
  <si>
    <t>Total Time :</t>
  </si>
  <si>
    <t>Key To Using:</t>
  </si>
  <si>
    <t>OH</t>
  </si>
  <si>
    <t>1</t>
  </si>
  <si>
    <t>Year</t>
  </si>
  <si>
    <t>Time Since Inspec:</t>
  </si>
  <si>
    <t>SL</t>
  </si>
  <si>
    <t>2</t>
  </si>
  <si>
    <t>Model Number:</t>
  </si>
  <si>
    <t xml:space="preserve"> 206BII</t>
  </si>
  <si>
    <t>Annual Inspection:</t>
  </si>
  <si>
    <t>OC</t>
  </si>
  <si>
    <t>3</t>
  </si>
  <si>
    <t>Today's Date:</t>
  </si>
  <si>
    <t>Hobbs Time:</t>
  </si>
  <si>
    <t>Inspec.</t>
  </si>
  <si>
    <t>4</t>
  </si>
  <si>
    <t>Cycles</t>
  </si>
  <si>
    <t>5</t>
  </si>
  <si>
    <t>Part</t>
  </si>
  <si>
    <t>Serial</t>
  </si>
  <si>
    <t>Service</t>
  </si>
  <si>
    <t>Total Time</t>
  </si>
  <si>
    <t>Comp.TT</t>
  </si>
  <si>
    <t>Comp.TSO</t>
  </si>
  <si>
    <t>Comp.Time</t>
  </si>
  <si>
    <t xml:space="preserve">Comp. </t>
  </si>
  <si>
    <t>Time</t>
  </si>
  <si>
    <t>Name</t>
  </si>
  <si>
    <t>Number</t>
  </si>
  <si>
    <t>Type</t>
  </si>
  <si>
    <t>A/F  at  Install</t>
  </si>
  <si>
    <t>at Install.</t>
  </si>
  <si>
    <t>Since New</t>
  </si>
  <si>
    <t>TSO</t>
  </si>
  <si>
    <t>Due</t>
  </si>
  <si>
    <t>Remaining</t>
  </si>
  <si>
    <t>Main Rotor Assembly:</t>
  </si>
  <si>
    <t>M/R Hub Assembly</t>
  </si>
  <si>
    <t>206-011-100-021</t>
  </si>
  <si>
    <t>JILM-11136</t>
  </si>
  <si>
    <t>M/R Grip</t>
  </si>
  <si>
    <t>206-010-102-121A</t>
  </si>
  <si>
    <t>AFS-6464</t>
  </si>
  <si>
    <t>AFS-6458</t>
  </si>
  <si>
    <t>Retention  Strap</t>
  </si>
  <si>
    <t>M/R Tunnion</t>
  </si>
  <si>
    <t>206-011-113-103</t>
  </si>
  <si>
    <t>A-5162</t>
  </si>
  <si>
    <t>Strap Fitting</t>
  </si>
  <si>
    <t>206-011-140-001</t>
  </si>
  <si>
    <t>HBFS1549</t>
  </si>
  <si>
    <t>HBFS1434</t>
  </si>
  <si>
    <t>Strap Fitting Pin</t>
  </si>
  <si>
    <t>206-010-123-003</t>
  </si>
  <si>
    <t>AFS-23473</t>
  </si>
  <si>
    <t>AFS-23433</t>
  </si>
  <si>
    <t>M/R Strap Bolt</t>
  </si>
  <si>
    <t>206-011-260-103</t>
  </si>
  <si>
    <t>DI-6753</t>
  </si>
  <si>
    <t>DI-6652</t>
  </si>
  <si>
    <t>M/R Yoke</t>
  </si>
  <si>
    <t>206-010-101-129</t>
  </si>
  <si>
    <t>M/R Blade</t>
  </si>
  <si>
    <t>206-010-200-033</t>
  </si>
  <si>
    <t>CS-1065</t>
  </si>
  <si>
    <t>CS-1097</t>
  </si>
  <si>
    <t>Main Rotor Drive</t>
  </si>
  <si>
    <t>Transmission Assembly</t>
  </si>
  <si>
    <t>M/R Mast Assembly</t>
  </si>
  <si>
    <t>M/R Mast</t>
  </si>
  <si>
    <t>Tail Rotor Assy.</t>
  </si>
  <si>
    <t>T/R Hub Assembly</t>
  </si>
  <si>
    <t>T/R Yoke Assembly</t>
  </si>
  <si>
    <t>T/R Blade</t>
  </si>
  <si>
    <t>Tail Rotor Drive</t>
  </si>
  <si>
    <t>T/R Gear Box</t>
  </si>
  <si>
    <t>206-040-400-009</t>
  </si>
  <si>
    <t>T/R Gear Box Retorque</t>
  </si>
  <si>
    <t>206-040-400-11</t>
  </si>
  <si>
    <t>ALO-10254</t>
  </si>
  <si>
    <t>Long T/R Driveshaft</t>
  </si>
  <si>
    <t>Rotors Flight Cont.</t>
  </si>
  <si>
    <t>Collective Lever</t>
  </si>
  <si>
    <t>206-010-467-001</t>
  </si>
  <si>
    <t>Collective Sleeve</t>
  </si>
  <si>
    <t>206-010-454-109</t>
  </si>
  <si>
    <t>Collective Link</t>
  </si>
  <si>
    <t>206-010-407-001</t>
  </si>
  <si>
    <t>Hydraulic Servo Unit</t>
  </si>
  <si>
    <t>206-076-031-013</t>
  </si>
  <si>
    <t>Hydraulic Pump</t>
  </si>
  <si>
    <t>Duplex Bearing</t>
  </si>
  <si>
    <t>Swashplate Support</t>
  </si>
  <si>
    <t>206-001-194-001</t>
  </si>
  <si>
    <t>206-040-002-029</t>
  </si>
  <si>
    <t>BKW-12566</t>
  </si>
  <si>
    <t>AFS-4406</t>
  </si>
  <si>
    <t>206-011-810-139</t>
  </si>
  <si>
    <t>A-5733</t>
  </si>
  <si>
    <t>206-016-201-133</t>
  </si>
  <si>
    <t>CS-1169</t>
  </si>
  <si>
    <t>CS-1170</t>
  </si>
  <si>
    <t>ALO-11098</t>
  </si>
  <si>
    <t>SKCP-2782-1</t>
  </si>
  <si>
    <t>Swashplate Assy</t>
  </si>
  <si>
    <t>206-010-450-011</t>
  </si>
  <si>
    <t>JIJG-09678</t>
  </si>
  <si>
    <t>206-010-332-121</t>
  </si>
  <si>
    <t>NFS-7806</t>
  </si>
  <si>
    <t>206-010-443-001</t>
  </si>
  <si>
    <t>206-010-452-113</t>
  </si>
  <si>
    <t>A-1858</t>
  </si>
  <si>
    <t>RE-6050</t>
  </si>
  <si>
    <t>REFS-3138</t>
  </si>
  <si>
    <t>TKKS-654</t>
  </si>
  <si>
    <t>206-076-022-101</t>
  </si>
  <si>
    <t>BDO-1409</t>
  </si>
  <si>
    <t>MSFS-4659</t>
  </si>
  <si>
    <t>Collective</t>
  </si>
  <si>
    <t>206-011-154-105</t>
  </si>
  <si>
    <t>LPFS-29385</t>
  </si>
  <si>
    <t>Compressor</t>
  </si>
  <si>
    <t>Impeller</t>
  </si>
  <si>
    <t>KR100222</t>
  </si>
  <si>
    <t>Turbine Assy</t>
  </si>
  <si>
    <t>Turbine 1st Stage</t>
  </si>
  <si>
    <t>X148059</t>
  </si>
  <si>
    <t>HX129556</t>
  </si>
  <si>
    <t>Turbine 2nd Stage</t>
  </si>
  <si>
    <t>Turbine 3rd Stage</t>
  </si>
  <si>
    <t>HX94455</t>
  </si>
  <si>
    <t>Turbine 4th Stage</t>
  </si>
  <si>
    <t>HX75415</t>
  </si>
  <si>
    <t>Governor</t>
  </si>
  <si>
    <t>2524769-14H</t>
  </si>
  <si>
    <t>PS Safety Valve Kit</t>
  </si>
  <si>
    <t>250-951-131</t>
  </si>
  <si>
    <t>STC#SE5511NM</t>
  </si>
  <si>
    <t>Starter Gen</t>
  </si>
  <si>
    <t>23032-027</t>
  </si>
  <si>
    <t>Main Fuel Control</t>
  </si>
  <si>
    <t>2524644-31HX</t>
  </si>
  <si>
    <t>Fuel Nozzle</t>
  </si>
  <si>
    <t>AG721T</t>
  </si>
  <si>
    <t>Fuel Pump</t>
  </si>
  <si>
    <t>T1192</t>
  </si>
  <si>
    <t>Bearing Drag Pin</t>
  </si>
  <si>
    <t>MS-14102-8</t>
  </si>
  <si>
    <t>M792940</t>
  </si>
  <si>
    <t>Magnetic Seal</t>
  </si>
  <si>
    <t>206-040-156-101</t>
  </si>
  <si>
    <t>0417/81015-1C</t>
  </si>
  <si>
    <t>Bearing Mast Support</t>
  </si>
  <si>
    <t>206-040-037-101</t>
  </si>
  <si>
    <t>TriPlex Bearing</t>
  </si>
  <si>
    <t>206-040-030-001</t>
  </si>
  <si>
    <t>ZV-8059</t>
  </si>
  <si>
    <t>Input Pinion</t>
  </si>
  <si>
    <t>206-040-020-105</t>
  </si>
  <si>
    <t>A1694</t>
  </si>
  <si>
    <t>Roller Bearing Inner</t>
  </si>
  <si>
    <t>206-040-132-001</t>
  </si>
  <si>
    <t>97-4269</t>
  </si>
  <si>
    <t xml:space="preserve">Roller Bearing  </t>
  </si>
  <si>
    <t>406-340-103-105</t>
  </si>
  <si>
    <t>Z-1556</t>
  </si>
  <si>
    <t>Gear</t>
  </si>
  <si>
    <t>206-040-146-103</t>
  </si>
  <si>
    <t>AFS-008079</t>
  </si>
  <si>
    <t>Bearing</t>
  </si>
  <si>
    <t>206-040-038-101</t>
  </si>
  <si>
    <t>MB-3151</t>
  </si>
  <si>
    <t>Sun Gear</t>
  </si>
  <si>
    <t>206-040-662-101</t>
  </si>
  <si>
    <t>A-485</t>
  </si>
  <si>
    <t>Freewheeling Assy</t>
  </si>
  <si>
    <t>206-040-270-003</t>
  </si>
  <si>
    <t>BMB-11333</t>
  </si>
  <si>
    <t>Rotor Brake Disc</t>
  </si>
  <si>
    <t>SKCP2962-13</t>
  </si>
  <si>
    <t>NA-112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</si>
</sst>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[$-409]dddd\,\ mmmm\ dd\,\ yyyy"/>
    <numFmt numFmtId="167" formatCode="mm/dd/yy;@"/>
  </numFmts>
  <fonts count="7">
    <font>
      <sz val="12"/>
      <name val="Arial"/>
      <family val="0"/>
    </font>
    <font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u val="single"/>
      <sz val="14"/>
      <color indexed="8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164" fontId="1" fillId="2" borderId="0" xfId="0" applyNumberFormat="1" applyFont="1" applyAlignment="1">
      <alignment/>
    </xf>
    <xf numFmtId="165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164" fontId="3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1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center"/>
    </xf>
    <xf numFmtId="0" fontId="1" fillId="2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/>
    </xf>
    <xf numFmtId="0" fontId="3" fillId="2" borderId="0" xfId="0" applyNumberFormat="1" applyFont="1" applyAlignment="1">
      <alignment horizontal="left"/>
    </xf>
    <xf numFmtId="165" fontId="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164" fontId="3" fillId="2" borderId="0" xfId="0" applyNumberFormat="1" applyFont="1" applyAlignment="1">
      <alignment horizontal="left"/>
    </xf>
    <xf numFmtId="165" fontId="3" fillId="2" borderId="0" xfId="0" applyNumberFormat="1" applyFont="1" applyAlignment="1">
      <alignment horizontal="center"/>
    </xf>
    <xf numFmtId="165" fontId="6" fillId="2" borderId="0" xfId="0" applyNumberFormat="1" applyFont="1" applyAlignment="1">
      <alignment/>
    </xf>
    <xf numFmtId="167" fontId="1" fillId="2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9"/>
  <sheetViews>
    <sheetView tabSelected="1" showOutlineSymbols="0" view="pageBreakPreview" zoomScale="60" zoomScaleNormal="87" workbookViewId="0" topLeftCell="A1">
      <selection activeCell="C61" sqref="C61"/>
    </sheetView>
  </sheetViews>
  <sheetFormatPr defaultColWidth="8.6640625" defaultRowHeight="15"/>
  <cols>
    <col min="1" max="1" width="33.10546875" style="14" bestFit="1" customWidth="1"/>
    <col min="2" max="2" width="10.5546875" style="14" bestFit="1" customWidth="1"/>
    <col min="3" max="3" width="21.4453125" style="14" bestFit="1" customWidth="1"/>
    <col min="4" max="4" width="19.77734375" style="14" bestFit="1" customWidth="1"/>
    <col min="5" max="6" width="10.10546875" style="14" bestFit="1" customWidth="1"/>
    <col min="7" max="7" width="24.3359375" style="14" bestFit="1" customWidth="1"/>
    <col min="8" max="8" width="11.99609375" style="14" bestFit="1" customWidth="1"/>
    <col min="9" max="9" width="13.99609375" style="14" bestFit="1" customWidth="1"/>
    <col min="10" max="10" width="17.6640625" style="17" bestFit="1" customWidth="1"/>
    <col min="11" max="11" width="9.5546875" style="17" bestFit="1" customWidth="1"/>
    <col min="12" max="12" width="10.5546875" style="17" bestFit="1" customWidth="1"/>
    <col min="13" max="13" width="14.21484375" style="17" bestFit="1" customWidth="1"/>
    <col min="14" max="15" width="1.99609375" style="14" bestFit="1" customWidth="1"/>
    <col min="16" max="16384" width="11.4453125" style="14" customWidth="1"/>
  </cols>
  <sheetData>
    <row r="1" spans="1:14" ht="18">
      <c r="A1" s="6" t="s">
        <v>0</v>
      </c>
      <c r="B1" s="6" t="s">
        <v>1</v>
      </c>
      <c r="C1" s="6" t="s">
        <v>2</v>
      </c>
      <c r="D1" s="9" t="s">
        <v>2</v>
      </c>
      <c r="E1" s="1"/>
      <c r="F1" s="1" t="s">
        <v>2</v>
      </c>
      <c r="G1" s="6" t="s">
        <v>3</v>
      </c>
      <c r="H1" s="3">
        <v>13192.5</v>
      </c>
      <c r="I1" s="1"/>
      <c r="J1" s="3" t="s">
        <v>4</v>
      </c>
      <c r="K1" s="3" t="s">
        <v>2</v>
      </c>
      <c r="L1" s="3" t="s">
        <v>5</v>
      </c>
      <c r="M1" s="3" t="s">
        <v>6</v>
      </c>
      <c r="N1" s="6" t="s">
        <v>2</v>
      </c>
    </row>
    <row r="2" spans="1:13" ht="18">
      <c r="A2" s="6" t="s">
        <v>7</v>
      </c>
      <c r="B2" s="12">
        <v>1976</v>
      </c>
      <c r="C2" s="6" t="s">
        <v>2</v>
      </c>
      <c r="D2" s="9" t="s">
        <v>2</v>
      </c>
      <c r="E2" s="1"/>
      <c r="F2" s="1"/>
      <c r="G2" s="6" t="s">
        <v>8</v>
      </c>
      <c r="H2" s="6">
        <v>13192.5</v>
      </c>
      <c r="I2" s="6" t="s">
        <v>2</v>
      </c>
      <c r="J2" s="3"/>
      <c r="K2" s="3" t="s">
        <v>2</v>
      </c>
      <c r="L2" s="3" t="s">
        <v>9</v>
      </c>
      <c r="M2" s="3" t="s">
        <v>10</v>
      </c>
    </row>
    <row r="3" spans="1:13" ht="18">
      <c r="A3" s="6" t="s">
        <v>11</v>
      </c>
      <c r="B3" s="6" t="s">
        <v>12</v>
      </c>
      <c r="C3" s="1"/>
      <c r="D3" s="1"/>
      <c r="E3" s="1"/>
      <c r="F3" s="1"/>
      <c r="G3" s="6" t="s">
        <v>13</v>
      </c>
      <c r="H3" s="4" t="s">
        <v>2</v>
      </c>
      <c r="I3" s="1"/>
      <c r="J3" s="3"/>
      <c r="K3" s="3" t="s">
        <v>2</v>
      </c>
      <c r="L3" s="3" t="s">
        <v>14</v>
      </c>
      <c r="M3" s="3" t="s">
        <v>15</v>
      </c>
    </row>
    <row r="4" spans="1:13" ht="18">
      <c r="A4" s="5" t="s">
        <v>16</v>
      </c>
      <c r="B4" s="15">
        <v>40092</v>
      </c>
      <c r="C4" s="1"/>
      <c r="D4" s="1"/>
      <c r="E4" s="1"/>
      <c r="F4" s="1"/>
      <c r="G4" s="6" t="s">
        <v>17</v>
      </c>
      <c r="H4" s="3">
        <v>13192.5</v>
      </c>
      <c r="I4" s="1"/>
      <c r="J4" s="3"/>
      <c r="K4" s="3" t="s">
        <v>2</v>
      </c>
      <c r="L4" s="3" t="s">
        <v>18</v>
      </c>
      <c r="M4" s="3" t="s">
        <v>19</v>
      </c>
    </row>
    <row r="5" spans="1:15" ht="18">
      <c r="A5" s="1"/>
      <c r="B5" s="1"/>
      <c r="C5" s="1"/>
      <c r="D5" s="1"/>
      <c r="E5" s="1"/>
      <c r="F5" s="1"/>
      <c r="G5" s="6" t="s">
        <v>2</v>
      </c>
      <c r="H5" s="6" t="s">
        <v>2</v>
      </c>
      <c r="I5" s="1"/>
      <c r="J5" s="3"/>
      <c r="K5" s="3" t="s">
        <v>2</v>
      </c>
      <c r="L5" s="3" t="s">
        <v>20</v>
      </c>
      <c r="M5" s="3" t="s">
        <v>21</v>
      </c>
      <c r="O5" s="14" t="s">
        <v>2</v>
      </c>
    </row>
    <row r="6" spans="1:15" ht="18">
      <c r="A6" s="1"/>
      <c r="B6" s="1"/>
      <c r="C6" s="1"/>
      <c r="D6" s="1"/>
      <c r="E6" s="1"/>
      <c r="F6" s="1"/>
      <c r="G6" s="6"/>
      <c r="H6" s="6"/>
      <c r="I6" s="1"/>
      <c r="J6" s="13"/>
      <c r="K6" s="13"/>
      <c r="L6" s="13" t="s">
        <v>2</v>
      </c>
      <c r="M6" s="13" t="s">
        <v>2</v>
      </c>
      <c r="O6" s="14" t="s">
        <v>2</v>
      </c>
    </row>
    <row r="7" spans="1:14" ht="18">
      <c r="A7" s="9" t="s">
        <v>22</v>
      </c>
      <c r="B7" s="6"/>
      <c r="C7" s="9" t="s">
        <v>22</v>
      </c>
      <c r="D7" s="9" t="s">
        <v>23</v>
      </c>
      <c r="E7" s="6" t="s">
        <v>24</v>
      </c>
      <c r="F7" s="6" t="s">
        <v>24</v>
      </c>
      <c r="G7" s="9" t="s">
        <v>25</v>
      </c>
      <c r="H7" s="9" t="s">
        <v>26</v>
      </c>
      <c r="I7" s="9" t="s">
        <v>27</v>
      </c>
      <c r="J7" s="16" t="s">
        <v>28</v>
      </c>
      <c r="K7" s="16" t="s">
        <v>29</v>
      </c>
      <c r="L7" s="16" t="s">
        <v>30</v>
      </c>
      <c r="M7" s="16" t="s">
        <v>30</v>
      </c>
      <c r="N7" s="9" t="s">
        <v>2</v>
      </c>
    </row>
    <row r="8" spans="1:14" ht="18">
      <c r="A8" s="9" t="s">
        <v>31</v>
      </c>
      <c r="B8" s="6"/>
      <c r="C8" s="9" t="s">
        <v>32</v>
      </c>
      <c r="D8" s="9" t="s">
        <v>32</v>
      </c>
      <c r="E8" s="9" t="s">
        <v>33</v>
      </c>
      <c r="F8" s="9" t="s">
        <v>30</v>
      </c>
      <c r="G8" s="9" t="s">
        <v>34</v>
      </c>
      <c r="H8" s="6" t="s">
        <v>35</v>
      </c>
      <c r="I8" s="6" t="s">
        <v>35</v>
      </c>
      <c r="J8" s="16" t="s">
        <v>36</v>
      </c>
      <c r="K8" s="16" t="s">
        <v>37</v>
      </c>
      <c r="L8" s="16" t="s">
        <v>38</v>
      </c>
      <c r="M8" s="16" t="s">
        <v>39</v>
      </c>
      <c r="N8" s="6" t="s">
        <v>2</v>
      </c>
    </row>
    <row r="9" spans="1:13" ht="18">
      <c r="A9" s="6" t="s">
        <v>40</v>
      </c>
      <c r="B9" s="1"/>
      <c r="C9" s="1"/>
      <c r="D9" s="1"/>
      <c r="E9" s="1"/>
      <c r="F9" s="1"/>
      <c r="G9" s="1"/>
      <c r="H9" s="1"/>
      <c r="I9" s="1"/>
      <c r="J9" s="13" t="s">
        <v>2</v>
      </c>
      <c r="K9" s="13"/>
      <c r="L9" s="13"/>
      <c r="M9" s="13"/>
    </row>
    <row r="10" spans="1:14" ht="18">
      <c r="A10" s="1" t="s">
        <v>41</v>
      </c>
      <c r="B10" s="1" t="s">
        <v>2</v>
      </c>
      <c r="C10" s="1" t="s">
        <v>42</v>
      </c>
      <c r="D10" s="1" t="s">
        <v>43</v>
      </c>
      <c r="E10" s="1">
        <v>1</v>
      </c>
      <c r="F10" s="1">
        <v>1200</v>
      </c>
      <c r="G10" s="1">
        <v>12175.5</v>
      </c>
      <c r="H10" s="1">
        <v>0</v>
      </c>
      <c r="I10" s="1"/>
      <c r="J10" s="13">
        <f>IF(E10=1,($H$1-G10)+(H10),IF(E10=2,($H$1-G10)+(H10),IF(E10=3,($H$1-G10)+(H10),IF(E10=4,($H$1-G10)+(H10),IF(E10=5,($H$4-G10)+(H10),IF(E10=6,"","   n/a"))))))</f>
        <v>1017</v>
      </c>
      <c r="K10" s="13">
        <f>IF(E10=1,($H$1-G10)+(I10),IF(E10=5,($H$4-G10)+(I10),IF(E10=2,($H$1-G10)+(I10),IF(E10=4,($H$1-G10)+(I10),IF(E10=3,($H$1-G10)+(I10),IF(E10=6,"","         n/a"))))))</f>
        <v>1017</v>
      </c>
      <c r="L10" s="13">
        <f aca="true" t="shared" si="0" ref="L10:L24">IF(E10=1,(F10+G10)-(I10),IF(E10=5,(F10+G10)-(I10),IF(E10=4,(F10+G10)-(I10),IF(E10=2,(F10+G10)-(H10),IF(F10=3,"","           n/a")))))</f>
        <v>13375.5</v>
      </c>
      <c r="M10" s="13">
        <f>IF(E10=1,(F10-I10)-($H$1-G10),IF(E10=5,(F10-I10)-($H$4-G10),IF(E10=4,(F10-I10)-($H$1-G10),IF(E10=2,(F10-J10),IF($E$8=3,0,"           n/a")))))</f>
        <v>183</v>
      </c>
      <c r="N10" s="14" t="str">
        <f ca="1">IF(CELL("contents",M10:M10)="n/a"," ",IF(M10&gt;100," ","         *"))</f>
        <v> </v>
      </c>
    </row>
    <row r="11" spans="1:14" ht="18">
      <c r="A11" s="1" t="s">
        <v>44</v>
      </c>
      <c r="B11" s="1" t="s">
        <v>2</v>
      </c>
      <c r="C11" s="1" t="s">
        <v>45</v>
      </c>
      <c r="D11" s="1" t="s">
        <v>46</v>
      </c>
      <c r="E11" s="1">
        <v>2</v>
      </c>
      <c r="F11" s="1">
        <v>4800</v>
      </c>
      <c r="G11" s="1">
        <v>12175.5</v>
      </c>
      <c r="H11" s="1">
        <v>2358.1</v>
      </c>
      <c r="I11" s="1"/>
      <c r="J11" s="13">
        <f>IF(E11=1,($H$1-G11)+(H11),IF(E11=2,($H$1-G11)+(H11),IF(E11=3,($H$1-G11)+(H11),IF(E11=4,($H$1-G11)+(H11),IF(E11=5,($H$4-G11)+(H11),IF(E11=6,"","   n/a"))))))</f>
        <v>3375.1</v>
      </c>
      <c r="K11" s="13">
        <f>IF(E11=1,($H$1-G11)+(I11),IF(E11=5,($H$4-G11)+(I11),IF(E11=2,($H$1-G11)+(I11),IF(E11=4,($H$1-G11)+(I11),IF(E11=3,($H$1-G11)+(I11),IF(E11=6,"","         n/a"))))))</f>
        <v>1017</v>
      </c>
      <c r="L11" s="13">
        <f t="shared" si="0"/>
        <v>14617.4</v>
      </c>
      <c r="M11" s="13">
        <f>IF(E11=1,(F11-I11)-($H$1-G11),IF(E11=5,(F11-I11)-($H$4-G11),IF(E11=4,(F11-I11)-($H$1-G11),IF(E11=2,(F11-J11),IF($E$8=3,0,"           n/a")))))</f>
        <v>1424.9</v>
      </c>
      <c r="N11" s="14" t="str">
        <f ca="1">IF(CELL("contents",M11:M11)="n/a"," ",IF(M11&gt;100," ","         *"))</f>
        <v> </v>
      </c>
    </row>
    <row r="12" spans="1:14" ht="18">
      <c r="A12" s="1" t="s">
        <v>44</v>
      </c>
      <c r="B12" s="1" t="s">
        <v>2</v>
      </c>
      <c r="C12" s="1" t="s">
        <v>45</v>
      </c>
      <c r="D12" s="1" t="s">
        <v>47</v>
      </c>
      <c r="E12" s="1">
        <v>2</v>
      </c>
      <c r="F12" s="1">
        <v>4800</v>
      </c>
      <c r="G12" s="1">
        <v>12175.5</v>
      </c>
      <c r="H12" s="1">
        <v>2358.1</v>
      </c>
      <c r="I12" s="1"/>
      <c r="J12" s="13">
        <f>IF(E12=1,($H$1-G12)+(H12),IF(E12=2,($H$1-G12)+(H12),IF(E12=3,($H$1-G12)+(H12),IF(E12=4,($H$1-G12)+(H12),IF(E12=5,($H$4-G12)+(H12),IF(E12=6,"","   n/a"))))))</f>
        <v>3375.1</v>
      </c>
      <c r="K12" s="13">
        <f>IF(E12=1,($H$1-G12)+(I12),IF(E12=5,($H$4-G12)+(I12),IF(E12=2,($H$1-G12)+(I12),IF(E12=4,($H$1-G12)+(I12),IF(E12=3,($H$1-G12)+(I12),IF(E12=6,"","         n/a"))))))</f>
        <v>1017</v>
      </c>
      <c r="L12" s="13">
        <f t="shared" si="0"/>
        <v>14617.4</v>
      </c>
      <c r="M12" s="13">
        <f>IF(E12=1,(F12-I12)-($H$1-G12),IF(E12=5,(F12-I12)-($H$4-G12),IF(E12=4,(F12-I12)-($H$1-G12),IF(E12=2,(F12-J12),IF($E$8=3,0,"           n/a")))))</f>
        <v>1424.9</v>
      </c>
      <c r="N12" s="14" t="str">
        <f ca="1">IF(CELL("contents",M12:M12)="n/a"," ",IF(M12&gt;100," ","         *"))</f>
        <v> </v>
      </c>
    </row>
    <row r="13" spans="1:14" ht="18">
      <c r="A13" s="11" t="s">
        <v>48</v>
      </c>
      <c r="B13" s="1" t="s">
        <v>2</v>
      </c>
      <c r="C13" s="1" t="s">
        <v>123</v>
      </c>
      <c r="D13" s="1" t="s">
        <v>124</v>
      </c>
      <c r="E13" s="1">
        <v>2</v>
      </c>
      <c r="F13" s="1">
        <v>1200</v>
      </c>
      <c r="G13" s="1">
        <v>13041.3</v>
      </c>
      <c r="H13" s="1">
        <v>0</v>
      </c>
      <c r="I13" s="1">
        <v>0</v>
      </c>
      <c r="J13" s="13">
        <f>IF(E13=1,($H$1-G13)+(H13),IF(E13=2,($H$1-G13)+(H13),IF(E13=3,($H$1-G13)+(H13),IF(E13=4,($H$1-G13)+(H13),IF(E13=5,($H$4-G13)+(H13),IF(E13=6,"","   n/a"))))))</f>
        <v>151.20000000000073</v>
      </c>
      <c r="K13" s="13">
        <f>IF(E13=1,($H$1-G13)+(I13),IF(E13=5,($H$4-G13)+(I13),IF(E13=2,($H$1-G13)+(I13),IF(E13=4,($H$1-G13)+(I13),IF(E13=3,($H$1-G13)+(I13),IF(E13=6,"","         n/a"))))))</f>
        <v>151.20000000000073</v>
      </c>
      <c r="L13" s="13">
        <f t="shared" si="0"/>
        <v>14241.3</v>
      </c>
      <c r="M13" s="13">
        <f>IF(E13=1,(F13-I13)-($H$1-G13),IF(E13=5,(F13-I13)-($H$4-G13),IF(E13=4,(F13-I13)-($H$1-G13),IF(E13=2,(F13-J13),IF($E$8=3,0,"           n/a")))))</f>
        <v>1048.7999999999993</v>
      </c>
      <c r="N13" s="14" t="s">
        <v>2</v>
      </c>
    </row>
    <row r="14" spans="1:14" ht="18">
      <c r="A14" s="11" t="s">
        <v>48</v>
      </c>
      <c r="B14" s="1" t="s">
        <v>2</v>
      </c>
      <c r="C14" s="1" t="s">
        <v>123</v>
      </c>
      <c r="D14" s="1" t="s">
        <v>124</v>
      </c>
      <c r="E14" s="1">
        <v>4</v>
      </c>
      <c r="F14" s="1">
        <v>730</v>
      </c>
      <c r="G14" s="2">
        <v>39660</v>
      </c>
      <c r="H14" s="1"/>
      <c r="I14" s="1"/>
      <c r="J14" s="13" t="s">
        <v>2</v>
      </c>
      <c r="K14" s="13" t="s">
        <v>2</v>
      </c>
      <c r="L14" s="18">
        <f t="shared" si="0"/>
        <v>40390</v>
      </c>
      <c r="M14" s="13">
        <f>IF(E14=1,(F14-I14)-($H$1-G14),IF(E14=5,(F14-I14)-($H$4-G14),IF(E14=4,(F14-I14)-($B$4-G14),IF(E14=2,(F14-J14),IF($E$8=3,0,"           n/a")))))</f>
        <v>298</v>
      </c>
      <c r="N14" s="14" t="s">
        <v>2</v>
      </c>
    </row>
    <row r="15" spans="1:14" ht="18">
      <c r="A15" s="1" t="s">
        <v>49</v>
      </c>
      <c r="B15" s="1" t="s">
        <v>2</v>
      </c>
      <c r="C15" s="1" t="s">
        <v>50</v>
      </c>
      <c r="D15" s="1" t="s">
        <v>51</v>
      </c>
      <c r="E15" s="1">
        <v>2</v>
      </c>
      <c r="F15" s="1">
        <v>4800</v>
      </c>
      <c r="G15" s="1">
        <v>12175.5</v>
      </c>
      <c r="H15" s="1">
        <v>2358.1</v>
      </c>
      <c r="I15" s="1"/>
      <c r="J15" s="13">
        <f aca="true" t="shared" si="1" ref="J15:J24">IF(E15=1,($H$1-G15)+(H15),IF(E15=2,($H$1-G15)+(H15),IF(E15=3,($H$1-G15)+(H15),IF(E15=4,($H$1-G15)+(H15),IF(E15=5,($H$4-G15)+(H15),IF(E15=6,"","   n/a"))))))</f>
        <v>3375.1</v>
      </c>
      <c r="K15" s="13">
        <f aca="true" t="shared" si="2" ref="K15:K24">IF(E15=1,($H$1-G15)+(I15),IF(E15=5,($H$4-G15)+(I15),IF(E15=2,($H$1-G15)+(I15),IF(E15=4,($H$1-G15)+(I15),IF(E15=3,($H$1-G15)+(I15),IF(E15=6,"","         n/a"))))))</f>
        <v>1017</v>
      </c>
      <c r="L15" s="13">
        <f t="shared" si="0"/>
        <v>14617.4</v>
      </c>
      <c r="M15" s="13">
        <f aca="true" t="shared" si="3" ref="M15:M24">IF(E15=1,(F15-I15)-($H$1-G15),IF(E15=5,(F15-I15)-($H$4-G15),IF(E15=4,(F15-I15)-($H$1-G15),IF(E15=2,(F15-J15),IF($E$8=3,0,"           n/a")))))</f>
        <v>1424.9</v>
      </c>
      <c r="N15" s="14" t="str">
        <f ca="1">IF(CELL("contents",M15:M15)="n/a"," ",IF(M15&gt;100," ","         *"))</f>
        <v> </v>
      </c>
    </row>
    <row r="16" spans="1:14" ht="18">
      <c r="A16" s="1" t="s">
        <v>52</v>
      </c>
      <c r="B16" s="1" t="s">
        <v>2</v>
      </c>
      <c r="C16" s="1" t="s">
        <v>53</v>
      </c>
      <c r="D16" s="1" t="s">
        <v>54</v>
      </c>
      <c r="E16" s="1">
        <v>2</v>
      </c>
      <c r="F16" s="1">
        <v>1200</v>
      </c>
      <c r="G16" s="1">
        <v>12175.5</v>
      </c>
      <c r="H16" s="1">
        <v>0</v>
      </c>
      <c r="I16" s="1"/>
      <c r="J16" s="13">
        <f t="shared" si="1"/>
        <v>1017</v>
      </c>
      <c r="K16" s="13">
        <f t="shared" si="2"/>
        <v>1017</v>
      </c>
      <c r="L16" s="13">
        <f t="shared" si="0"/>
        <v>13375.5</v>
      </c>
      <c r="M16" s="13">
        <f t="shared" si="3"/>
        <v>183</v>
      </c>
      <c r="N16" s="14" t="str">
        <f ca="1">IF(CELL("contents",M16:M16)="n/a"," ",IF(M16&gt;100," ","         *"))</f>
        <v> </v>
      </c>
    </row>
    <row r="17" spans="1:14" ht="18">
      <c r="A17" s="1" t="s">
        <v>52</v>
      </c>
      <c r="B17" s="1" t="s">
        <v>2</v>
      </c>
      <c r="C17" s="1" t="s">
        <v>53</v>
      </c>
      <c r="D17" s="1" t="s">
        <v>55</v>
      </c>
      <c r="E17" s="1">
        <v>2</v>
      </c>
      <c r="F17" s="1">
        <v>1200</v>
      </c>
      <c r="G17" s="1">
        <v>12175.5</v>
      </c>
      <c r="H17" s="1">
        <v>0</v>
      </c>
      <c r="I17" s="1"/>
      <c r="J17" s="13">
        <f t="shared" si="1"/>
        <v>1017</v>
      </c>
      <c r="K17" s="13">
        <f t="shared" si="2"/>
        <v>1017</v>
      </c>
      <c r="L17" s="13">
        <f t="shared" si="0"/>
        <v>13375.5</v>
      </c>
      <c r="M17" s="13">
        <f t="shared" si="3"/>
        <v>183</v>
      </c>
      <c r="N17" s="14" t="str">
        <f ca="1">IF(CELL("contents",M17:M17)="n/a"," ",IF(M17&gt;100," ","         *"))</f>
        <v> </v>
      </c>
    </row>
    <row r="18" spans="1:14" ht="18">
      <c r="A18" s="1" t="s">
        <v>56</v>
      </c>
      <c r="B18" s="1" t="s">
        <v>2</v>
      </c>
      <c r="C18" s="1" t="s">
        <v>57</v>
      </c>
      <c r="D18" s="1" t="s">
        <v>58</v>
      </c>
      <c r="E18" s="1">
        <v>2</v>
      </c>
      <c r="F18" s="1">
        <v>1200</v>
      </c>
      <c r="G18" s="1">
        <v>12175.5</v>
      </c>
      <c r="H18" s="1">
        <v>0</v>
      </c>
      <c r="I18" s="1"/>
      <c r="J18" s="13">
        <f t="shared" si="1"/>
        <v>1017</v>
      </c>
      <c r="K18" s="13">
        <f t="shared" si="2"/>
        <v>1017</v>
      </c>
      <c r="L18" s="13">
        <f t="shared" si="0"/>
        <v>13375.5</v>
      </c>
      <c r="M18" s="13">
        <f t="shared" si="3"/>
        <v>183</v>
      </c>
      <c r="N18" s="14" t="str">
        <f ca="1">IF(CELL("contents",M18:M18)="n/a"," ",IF(M18&gt;100," ","         *"))</f>
        <v> </v>
      </c>
    </row>
    <row r="19" spans="1:14" ht="18">
      <c r="A19" s="1" t="s">
        <v>56</v>
      </c>
      <c r="B19" s="1" t="s">
        <v>2</v>
      </c>
      <c r="C19" s="1" t="s">
        <v>57</v>
      </c>
      <c r="D19" s="1" t="s">
        <v>59</v>
      </c>
      <c r="E19" s="1">
        <v>2</v>
      </c>
      <c r="F19" s="1">
        <v>1200</v>
      </c>
      <c r="G19" s="1">
        <v>12175.5</v>
      </c>
      <c r="H19" s="1">
        <v>0</v>
      </c>
      <c r="I19" s="1"/>
      <c r="J19" s="13">
        <f t="shared" si="1"/>
        <v>1017</v>
      </c>
      <c r="K19" s="13">
        <f t="shared" si="2"/>
        <v>1017</v>
      </c>
      <c r="L19" s="13">
        <f t="shared" si="0"/>
        <v>13375.5</v>
      </c>
      <c r="M19" s="13">
        <f t="shared" si="3"/>
        <v>183</v>
      </c>
      <c r="N19" s="14" t="str">
        <f ca="1">IF(CELL("contents",M19:M19)="n/a"," ",IF(M19&gt;100," ","         *"))</f>
        <v> </v>
      </c>
    </row>
    <row r="20" spans="1:13" ht="18">
      <c r="A20" s="1" t="s">
        <v>60</v>
      </c>
      <c r="B20" s="1" t="s">
        <v>2</v>
      </c>
      <c r="C20" s="1" t="s">
        <v>61</v>
      </c>
      <c r="D20" s="1" t="s">
        <v>62</v>
      </c>
      <c r="E20" s="1">
        <v>2</v>
      </c>
      <c r="F20" s="1">
        <v>2500</v>
      </c>
      <c r="G20" s="1">
        <v>12175.5</v>
      </c>
      <c r="H20" s="1">
        <v>1158.1</v>
      </c>
      <c r="I20" s="1"/>
      <c r="J20" s="13">
        <f t="shared" si="1"/>
        <v>2175.1</v>
      </c>
      <c r="K20" s="13">
        <f t="shared" si="2"/>
        <v>1017</v>
      </c>
      <c r="L20" s="13">
        <f t="shared" si="0"/>
        <v>13517.4</v>
      </c>
      <c r="M20" s="13">
        <f t="shared" si="3"/>
        <v>324.9000000000001</v>
      </c>
    </row>
    <row r="21" spans="1:14" ht="18">
      <c r="A21" s="1" t="s">
        <v>60</v>
      </c>
      <c r="B21" s="1" t="s">
        <v>2</v>
      </c>
      <c r="C21" s="1" t="s">
        <v>61</v>
      </c>
      <c r="D21" s="1" t="s">
        <v>63</v>
      </c>
      <c r="E21" s="1">
        <v>2</v>
      </c>
      <c r="F21" s="1">
        <v>2500</v>
      </c>
      <c r="G21" s="1">
        <v>12175.5</v>
      </c>
      <c r="H21" s="1">
        <v>1158.1</v>
      </c>
      <c r="I21" s="1"/>
      <c r="J21" s="13">
        <f t="shared" si="1"/>
        <v>2175.1</v>
      </c>
      <c r="K21" s="13">
        <f t="shared" si="2"/>
        <v>1017</v>
      </c>
      <c r="L21" s="13">
        <f t="shared" si="0"/>
        <v>13517.4</v>
      </c>
      <c r="M21" s="13">
        <f t="shared" si="3"/>
        <v>324.9000000000001</v>
      </c>
      <c r="N21" s="14" t="str">
        <f ca="1">IF(CELL("contents",M21:M21)="n/a"," ",IF(M21&gt;100," ","         *"))</f>
        <v> </v>
      </c>
    </row>
    <row r="22" spans="1:14" ht="18">
      <c r="A22" s="11" t="s">
        <v>64</v>
      </c>
      <c r="B22" s="1" t="s">
        <v>2</v>
      </c>
      <c r="C22" s="1" t="s">
        <v>65</v>
      </c>
      <c r="D22" s="1" t="s">
        <v>100</v>
      </c>
      <c r="E22" s="1">
        <v>4</v>
      </c>
      <c r="F22" s="1">
        <v>1200</v>
      </c>
      <c r="G22" s="1">
        <v>12175.5</v>
      </c>
      <c r="H22" s="1">
        <v>0</v>
      </c>
      <c r="I22" s="1"/>
      <c r="J22" s="13">
        <f t="shared" si="1"/>
        <v>1017</v>
      </c>
      <c r="K22" s="13">
        <f t="shared" si="2"/>
        <v>1017</v>
      </c>
      <c r="L22" s="13">
        <f t="shared" si="0"/>
        <v>13375.5</v>
      </c>
      <c r="M22" s="13">
        <f t="shared" si="3"/>
        <v>183</v>
      </c>
      <c r="N22" s="14" t="s">
        <v>2</v>
      </c>
    </row>
    <row r="23" spans="1:14" ht="18">
      <c r="A23" s="1" t="s">
        <v>66</v>
      </c>
      <c r="B23" s="1" t="s">
        <v>2</v>
      </c>
      <c r="C23" s="1" t="s">
        <v>67</v>
      </c>
      <c r="D23" s="1" t="s">
        <v>68</v>
      </c>
      <c r="E23" s="1">
        <v>2</v>
      </c>
      <c r="F23" s="1">
        <v>5000</v>
      </c>
      <c r="G23" s="1">
        <v>8462.9</v>
      </c>
      <c r="H23" s="1">
        <v>0</v>
      </c>
      <c r="I23" s="1">
        <v>0</v>
      </c>
      <c r="J23" s="13">
        <f t="shared" si="1"/>
        <v>4729.6</v>
      </c>
      <c r="K23" s="13">
        <f t="shared" si="2"/>
        <v>4729.6</v>
      </c>
      <c r="L23" s="13">
        <f t="shared" si="0"/>
        <v>13462.9</v>
      </c>
      <c r="M23" s="13">
        <f t="shared" si="3"/>
        <v>270.39999999999964</v>
      </c>
      <c r="N23" s="14" t="str">
        <f ca="1">IF(CELL("contents",M23:M23)="n/a"," ",IF(M23&gt;100," ","         *"))</f>
        <v> </v>
      </c>
    </row>
    <row r="24" spans="1:14" ht="18">
      <c r="A24" s="1" t="s">
        <v>66</v>
      </c>
      <c r="B24" s="1" t="s">
        <v>2</v>
      </c>
      <c r="C24" s="1" t="s">
        <v>67</v>
      </c>
      <c r="D24" s="1" t="s">
        <v>69</v>
      </c>
      <c r="E24" s="1">
        <v>2</v>
      </c>
      <c r="F24" s="1">
        <v>5000</v>
      </c>
      <c r="G24" s="1">
        <v>8462.9</v>
      </c>
      <c r="H24" s="1">
        <v>0</v>
      </c>
      <c r="I24" s="1">
        <v>0</v>
      </c>
      <c r="J24" s="13">
        <f t="shared" si="1"/>
        <v>4729.6</v>
      </c>
      <c r="K24" s="13">
        <f t="shared" si="2"/>
        <v>4729.6</v>
      </c>
      <c r="L24" s="13">
        <f t="shared" si="0"/>
        <v>13462.9</v>
      </c>
      <c r="M24" s="13">
        <f t="shared" si="3"/>
        <v>270.39999999999964</v>
      </c>
      <c r="N24" s="14" t="str">
        <f ca="1">IF(CELL("contents",M24:M24)="n/a"," ",IF(M24&gt;100," ","         *"))</f>
        <v> </v>
      </c>
    </row>
    <row r="25" spans="1:14" ht="18">
      <c r="A25" s="1"/>
      <c r="B25" s="1"/>
      <c r="C25" s="1"/>
      <c r="D25" s="1"/>
      <c r="E25" s="1"/>
      <c r="F25" s="1"/>
      <c r="G25" s="1"/>
      <c r="H25" s="1"/>
      <c r="I25" s="1"/>
      <c r="J25" s="13" t="s">
        <v>2</v>
      </c>
      <c r="K25" s="13" t="s">
        <v>2</v>
      </c>
      <c r="L25" s="13" t="s">
        <v>2</v>
      </c>
      <c r="M25" s="13" t="s">
        <v>2</v>
      </c>
      <c r="N25" s="14" t="s">
        <v>2</v>
      </c>
    </row>
    <row r="26" spans="1:14" ht="18">
      <c r="A26" s="7" t="s">
        <v>70</v>
      </c>
      <c r="B26" s="1"/>
      <c r="C26" s="1"/>
      <c r="D26" s="1"/>
      <c r="E26" s="1"/>
      <c r="F26" s="1"/>
      <c r="G26" s="1"/>
      <c r="H26" s="1"/>
      <c r="I26" s="1"/>
      <c r="J26" s="13" t="s">
        <v>2</v>
      </c>
      <c r="K26" s="13" t="s">
        <v>2</v>
      </c>
      <c r="L26" s="13" t="s">
        <v>2</v>
      </c>
      <c r="M26" s="13" t="s">
        <v>2</v>
      </c>
      <c r="N26" s="14" t="s">
        <v>2</v>
      </c>
    </row>
    <row r="27" spans="1:13" ht="18">
      <c r="A27" s="1" t="s">
        <v>71</v>
      </c>
      <c r="B27" s="1"/>
      <c r="C27" s="1" t="s">
        <v>98</v>
      </c>
      <c r="D27" s="1" t="s">
        <v>99</v>
      </c>
      <c r="E27" s="1">
        <v>4</v>
      </c>
      <c r="F27" s="1">
        <v>1500</v>
      </c>
      <c r="G27" s="1">
        <v>12918.3</v>
      </c>
      <c r="H27" s="1">
        <v>0</v>
      </c>
      <c r="I27" s="1">
        <v>0</v>
      </c>
      <c r="J27" s="13">
        <f aca="true" t="shared" si="4" ref="J27:J33">IF(E27=1,($H$1-G27)+(H27),IF(E27=2,($H$1-G27)+(H27),IF(E27=3,($H$1-G27)+(H27),IF(E27=4,($H$1-G27)+(H27),IF(E27=5,($H$4-G27)+(H27),IF(E27=6,"","   n/a"))))))</f>
        <v>274.2000000000007</v>
      </c>
      <c r="K27" s="13">
        <f aca="true" t="shared" si="5" ref="K27:K33">IF(E27=1,($H$1-G27)+(I27),IF(E27=5,($H$4-G27)+(I27),IF(E27=2,($H$1-G27)+(I27),IF(E27=4,($H$1-G27)+(I27),IF(E27=3,($H$1-G27)+(I27),IF(E27=6,"","         n/a"))))))</f>
        <v>274.2000000000007</v>
      </c>
      <c r="L27" s="13">
        <f aca="true" t="shared" si="6" ref="L27:L33">IF(E27=1,(F27+G27)-(I27),IF(E27=5,(F27+G27)-(I27),IF(E27=4,(F27+G27)-(I27),IF(E27=2,(F27+G27)-(H27),IF(F27=3,"","           n/a")))))</f>
        <v>14418.3</v>
      </c>
      <c r="M27" s="13">
        <f aca="true" t="shared" si="7" ref="M27:M33">IF(E27=1,(F27-I27)-($H$1-G27),IF(E27=5,(F27-I27)-($H$4-G27),IF(E27=4,(F27-I27)-($H$1-G27),IF(E27=2,(F27-J27),IF($E$8=3,0,"           n/a")))))</f>
        <v>1225.7999999999993</v>
      </c>
    </row>
    <row r="28" spans="1:14" ht="18">
      <c r="A28" s="1" t="s">
        <v>71</v>
      </c>
      <c r="B28" s="1"/>
      <c r="C28" s="1" t="s">
        <v>98</v>
      </c>
      <c r="D28" s="1" t="s">
        <v>99</v>
      </c>
      <c r="E28" s="1">
        <v>1</v>
      </c>
      <c r="F28" s="1">
        <v>4500</v>
      </c>
      <c r="G28" s="1">
        <v>12918.3</v>
      </c>
      <c r="H28" s="1">
        <v>1641.4</v>
      </c>
      <c r="I28" s="1">
        <v>1641.4</v>
      </c>
      <c r="J28" s="13">
        <f t="shared" si="4"/>
        <v>1915.6000000000008</v>
      </c>
      <c r="K28" s="13">
        <f t="shared" si="5"/>
        <v>1915.6000000000008</v>
      </c>
      <c r="L28" s="13">
        <f t="shared" si="6"/>
        <v>15776.9</v>
      </c>
      <c r="M28" s="13">
        <f t="shared" si="7"/>
        <v>2584.399999999999</v>
      </c>
      <c r="N28" s="14" t="str">
        <f ca="1">IF(CELL("contents",M28:M28)="n/a"," ",IF(M28&gt;100," ","         *"))</f>
        <v> </v>
      </c>
    </row>
    <row r="29" spans="1:13" ht="18">
      <c r="A29" s="11" t="s">
        <v>150</v>
      </c>
      <c r="B29" s="1"/>
      <c r="C29" s="1" t="s">
        <v>151</v>
      </c>
      <c r="D29" s="1" t="s">
        <v>152</v>
      </c>
      <c r="E29" s="1">
        <v>1</v>
      </c>
      <c r="F29" s="1">
        <v>4500</v>
      </c>
      <c r="G29" s="1">
        <v>11317.5</v>
      </c>
      <c r="H29" s="1">
        <v>0</v>
      </c>
      <c r="I29" s="1">
        <v>0</v>
      </c>
      <c r="J29" s="13">
        <f t="shared" si="4"/>
        <v>1875</v>
      </c>
      <c r="K29" s="13">
        <f t="shared" si="5"/>
        <v>1875</v>
      </c>
      <c r="L29" s="13">
        <f t="shared" si="6"/>
        <v>15817.5</v>
      </c>
      <c r="M29" s="13">
        <f t="shared" si="7"/>
        <v>2625</v>
      </c>
    </row>
    <row r="30" spans="1:13" ht="18">
      <c r="A30" s="11" t="s">
        <v>153</v>
      </c>
      <c r="B30" s="1"/>
      <c r="C30" s="1" t="s">
        <v>154</v>
      </c>
      <c r="D30" s="10" t="s">
        <v>155</v>
      </c>
      <c r="E30" s="1">
        <v>1</v>
      </c>
      <c r="F30" s="1">
        <v>4500</v>
      </c>
      <c r="G30" s="1">
        <v>11317.5</v>
      </c>
      <c r="H30" s="1">
        <v>0</v>
      </c>
      <c r="I30" s="1">
        <v>0</v>
      </c>
      <c r="J30" s="13">
        <f t="shared" si="4"/>
        <v>1875</v>
      </c>
      <c r="K30" s="13">
        <f t="shared" si="5"/>
        <v>1875</v>
      </c>
      <c r="L30" s="13">
        <f t="shared" si="6"/>
        <v>15817.5</v>
      </c>
      <c r="M30" s="13">
        <f t="shared" si="7"/>
        <v>2625</v>
      </c>
    </row>
    <row r="31" spans="1:14" ht="18">
      <c r="A31" s="11" t="s">
        <v>72</v>
      </c>
      <c r="B31" s="1" t="s">
        <v>2</v>
      </c>
      <c r="C31" s="1" t="s">
        <v>111</v>
      </c>
      <c r="D31" s="1" t="s">
        <v>112</v>
      </c>
      <c r="E31" s="1">
        <v>1</v>
      </c>
      <c r="F31" s="1">
        <v>3000</v>
      </c>
      <c r="G31" s="1">
        <v>11760.5</v>
      </c>
      <c r="H31" s="1">
        <v>1519.2</v>
      </c>
      <c r="I31" s="1">
        <v>1519.2</v>
      </c>
      <c r="J31" s="13">
        <f t="shared" si="4"/>
        <v>2951.2</v>
      </c>
      <c r="K31" s="13">
        <f t="shared" si="5"/>
        <v>2951.2</v>
      </c>
      <c r="L31" s="13">
        <f t="shared" si="6"/>
        <v>13241.3</v>
      </c>
      <c r="M31" s="13">
        <f t="shared" si="7"/>
        <v>48.799999999999955</v>
      </c>
      <c r="N31" s="14" t="s">
        <v>2</v>
      </c>
    </row>
    <row r="32" spans="1:14" ht="18">
      <c r="A32" s="11" t="s">
        <v>73</v>
      </c>
      <c r="B32" s="1" t="s">
        <v>2</v>
      </c>
      <c r="C32" s="1" t="s">
        <v>111</v>
      </c>
      <c r="D32" s="1" t="s">
        <v>112</v>
      </c>
      <c r="E32" s="1">
        <v>4</v>
      </c>
      <c r="F32" s="1">
        <v>1500</v>
      </c>
      <c r="G32" s="1">
        <v>11760.5</v>
      </c>
      <c r="H32" s="1">
        <v>19.2</v>
      </c>
      <c r="I32" s="1">
        <v>19.2</v>
      </c>
      <c r="J32" s="13">
        <f t="shared" si="4"/>
        <v>1451.2</v>
      </c>
      <c r="K32" s="13">
        <f t="shared" si="5"/>
        <v>1451.2</v>
      </c>
      <c r="L32" s="13">
        <f t="shared" si="6"/>
        <v>13241.3</v>
      </c>
      <c r="M32" s="13">
        <f t="shared" si="7"/>
        <v>48.799999999999955</v>
      </c>
      <c r="N32" s="14" t="s">
        <v>2</v>
      </c>
    </row>
    <row r="33" spans="1:14" ht="18">
      <c r="A33" s="11" t="s">
        <v>156</v>
      </c>
      <c r="B33" s="1" t="s">
        <v>2</v>
      </c>
      <c r="C33" s="1" t="s">
        <v>157</v>
      </c>
      <c r="D33" s="8">
        <v>9</v>
      </c>
      <c r="E33" s="1">
        <v>1</v>
      </c>
      <c r="F33" s="1">
        <v>4500</v>
      </c>
      <c r="G33" s="1">
        <v>11317.5</v>
      </c>
      <c r="H33" s="1">
        <v>0</v>
      </c>
      <c r="I33" s="1"/>
      <c r="J33" s="13">
        <f t="shared" si="4"/>
        <v>1875</v>
      </c>
      <c r="K33" s="13">
        <f t="shared" si="5"/>
        <v>1875</v>
      </c>
      <c r="L33" s="13">
        <f t="shared" si="6"/>
        <v>15817.5</v>
      </c>
      <c r="M33" s="13">
        <f t="shared" si="7"/>
        <v>2625</v>
      </c>
      <c r="N33" s="14" t="s">
        <v>2</v>
      </c>
    </row>
    <row r="34" spans="1:14" ht="18">
      <c r="A34" s="11" t="s">
        <v>158</v>
      </c>
      <c r="B34" s="1" t="s">
        <v>2</v>
      </c>
      <c r="C34" s="1" t="s">
        <v>159</v>
      </c>
      <c r="D34" s="8" t="s">
        <v>160</v>
      </c>
      <c r="E34" s="1">
        <v>1</v>
      </c>
      <c r="F34" s="1">
        <v>4500</v>
      </c>
      <c r="G34" s="1">
        <v>11317.5</v>
      </c>
      <c r="H34" s="1">
        <v>0</v>
      </c>
      <c r="I34" s="1"/>
      <c r="J34" s="13">
        <f aca="true" t="shared" si="8" ref="J34:J41">IF(E34=1,($H$1-G34)+(H34),IF(E34=2,($H$1-G34)+(H34),IF(E34=3,($H$1-G34)+(H34),IF(E34=4,($H$1-G34)+(H34),IF(E34=5,($H$4-G34)+(H34),IF(E34=6,"","   n/a"))))))</f>
        <v>1875</v>
      </c>
      <c r="K34" s="13">
        <f aca="true" t="shared" si="9" ref="K34:K41">IF(E34=1,($H$1-G34)+(I34),IF(E34=5,($H$4-G34)+(I34),IF(E34=2,($H$1-G34)+(I34),IF(E34=4,($H$1-G34)+(I34),IF(E34=3,($H$1-G34)+(I34),IF(E34=6,"","         n/a"))))))</f>
        <v>1875</v>
      </c>
      <c r="L34" s="13">
        <f aca="true" t="shared" si="10" ref="L34:L41">IF(E34=1,(F34+G34)-(I34),IF(E34=5,(F34+G34)-(I34),IF(E34=4,(F34+G34)-(I34),IF(E34=2,(F34+G34)-(H34),IF(F34=3,"","           n/a")))))</f>
        <v>15817.5</v>
      </c>
      <c r="M34" s="13">
        <f aca="true" t="shared" si="11" ref="M34:M41">IF(E34=1,(F34-I34)-($H$1-G34),IF(E34=5,(F34-I34)-($H$4-G34),IF(E34=4,(F34-I34)-($H$1-G34),IF(E34=2,(F34-J34),IF($E$8=3,0,"           n/a")))))</f>
        <v>2625</v>
      </c>
      <c r="N34" s="14" t="s">
        <v>2</v>
      </c>
    </row>
    <row r="35" spans="1:14" ht="18">
      <c r="A35" s="11" t="s">
        <v>161</v>
      </c>
      <c r="B35" s="1" t="s">
        <v>2</v>
      </c>
      <c r="C35" s="1" t="s">
        <v>162</v>
      </c>
      <c r="D35" s="8" t="s">
        <v>163</v>
      </c>
      <c r="E35" s="1">
        <v>1</v>
      </c>
      <c r="F35" s="1">
        <v>4500</v>
      </c>
      <c r="G35" s="1">
        <v>11317.5</v>
      </c>
      <c r="H35" s="1">
        <v>0</v>
      </c>
      <c r="I35" s="1"/>
      <c r="J35" s="13">
        <f t="shared" si="8"/>
        <v>1875</v>
      </c>
      <c r="K35" s="13">
        <f t="shared" si="9"/>
        <v>1875</v>
      </c>
      <c r="L35" s="13">
        <f t="shared" si="10"/>
        <v>15817.5</v>
      </c>
      <c r="M35" s="13">
        <f t="shared" si="11"/>
        <v>2625</v>
      </c>
      <c r="N35" s="14" t="s">
        <v>2</v>
      </c>
    </row>
    <row r="36" spans="1:14" ht="18">
      <c r="A36" s="11" t="s">
        <v>164</v>
      </c>
      <c r="B36" s="1" t="s">
        <v>2</v>
      </c>
      <c r="C36" s="1" t="s">
        <v>165</v>
      </c>
      <c r="D36" s="8" t="s">
        <v>166</v>
      </c>
      <c r="E36" s="1">
        <v>1</v>
      </c>
      <c r="F36" s="1">
        <v>4500</v>
      </c>
      <c r="G36" s="1">
        <v>11317.5</v>
      </c>
      <c r="H36" s="1">
        <v>0</v>
      </c>
      <c r="I36" s="1"/>
      <c r="J36" s="13">
        <f t="shared" si="8"/>
        <v>1875</v>
      </c>
      <c r="K36" s="13">
        <f t="shared" si="9"/>
        <v>1875</v>
      </c>
      <c r="L36" s="13">
        <f t="shared" si="10"/>
        <v>15817.5</v>
      </c>
      <c r="M36" s="13">
        <f t="shared" si="11"/>
        <v>2625</v>
      </c>
      <c r="N36" s="14" t="s">
        <v>2</v>
      </c>
    </row>
    <row r="37" spans="1:14" ht="18">
      <c r="A37" s="11" t="s">
        <v>167</v>
      </c>
      <c r="B37" s="1" t="s">
        <v>2</v>
      </c>
      <c r="C37" s="1" t="s">
        <v>168</v>
      </c>
      <c r="D37" s="8" t="s">
        <v>169</v>
      </c>
      <c r="E37" s="1">
        <v>1</v>
      </c>
      <c r="F37" s="1">
        <v>4500</v>
      </c>
      <c r="G37" s="1">
        <v>11317.5</v>
      </c>
      <c r="H37" s="1">
        <v>0</v>
      </c>
      <c r="I37" s="1"/>
      <c r="J37" s="13">
        <f t="shared" si="8"/>
        <v>1875</v>
      </c>
      <c r="K37" s="13">
        <f t="shared" si="9"/>
        <v>1875</v>
      </c>
      <c r="L37" s="13">
        <f t="shared" si="10"/>
        <v>15817.5</v>
      </c>
      <c r="M37" s="13">
        <f t="shared" si="11"/>
        <v>2625</v>
      </c>
      <c r="N37" s="14" t="s">
        <v>2</v>
      </c>
    </row>
    <row r="38" spans="1:14" ht="18">
      <c r="A38" s="11" t="s">
        <v>170</v>
      </c>
      <c r="B38" s="1" t="s">
        <v>2</v>
      </c>
      <c r="C38" s="1" t="s">
        <v>171</v>
      </c>
      <c r="D38" s="8" t="s">
        <v>172</v>
      </c>
      <c r="E38" s="1">
        <v>1</v>
      </c>
      <c r="F38" s="1">
        <v>4500</v>
      </c>
      <c r="G38" s="1">
        <v>11317.5</v>
      </c>
      <c r="H38" s="1">
        <v>0</v>
      </c>
      <c r="I38" s="1"/>
      <c r="J38" s="13">
        <f t="shared" si="8"/>
        <v>1875</v>
      </c>
      <c r="K38" s="13">
        <f t="shared" si="9"/>
        <v>1875</v>
      </c>
      <c r="L38" s="13">
        <f t="shared" si="10"/>
        <v>15817.5</v>
      </c>
      <c r="M38" s="13">
        <f t="shared" si="11"/>
        <v>2625</v>
      </c>
      <c r="N38" s="14" t="s">
        <v>2</v>
      </c>
    </row>
    <row r="39" spans="1:14" ht="18">
      <c r="A39" s="11" t="s">
        <v>173</v>
      </c>
      <c r="B39" s="1" t="s">
        <v>2</v>
      </c>
      <c r="C39" s="1" t="s">
        <v>174</v>
      </c>
      <c r="D39" s="8" t="s">
        <v>175</v>
      </c>
      <c r="E39" s="1">
        <v>1</v>
      </c>
      <c r="F39" s="1">
        <v>4500</v>
      </c>
      <c r="G39" s="1">
        <v>11317.5</v>
      </c>
      <c r="H39" s="1">
        <v>0</v>
      </c>
      <c r="I39" s="1"/>
      <c r="J39" s="13">
        <f t="shared" si="8"/>
        <v>1875</v>
      </c>
      <c r="K39" s="13">
        <f t="shared" si="9"/>
        <v>1875</v>
      </c>
      <c r="L39" s="13">
        <f t="shared" si="10"/>
        <v>15817.5</v>
      </c>
      <c r="M39" s="13">
        <f t="shared" si="11"/>
        <v>2625</v>
      </c>
      <c r="N39" s="14" t="s">
        <v>2</v>
      </c>
    </row>
    <row r="40" spans="1:14" ht="18">
      <c r="A40" s="11" t="s">
        <v>176</v>
      </c>
      <c r="B40" s="1" t="s">
        <v>2</v>
      </c>
      <c r="C40" s="1" t="s">
        <v>177</v>
      </c>
      <c r="D40" s="8" t="s">
        <v>178</v>
      </c>
      <c r="E40" s="1">
        <v>1</v>
      </c>
      <c r="F40" s="1">
        <v>4500</v>
      </c>
      <c r="G40" s="1">
        <v>12918.5</v>
      </c>
      <c r="H40" s="1">
        <v>1641.4</v>
      </c>
      <c r="I40" s="1">
        <v>1641.4</v>
      </c>
      <c r="J40" s="13">
        <f t="shared" si="8"/>
        <v>1915.4</v>
      </c>
      <c r="K40" s="13">
        <f t="shared" si="9"/>
        <v>1915.4</v>
      </c>
      <c r="L40" s="13">
        <f t="shared" si="10"/>
        <v>15777.1</v>
      </c>
      <c r="M40" s="13">
        <f t="shared" si="11"/>
        <v>2584.6</v>
      </c>
      <c r="N40" s="14" t="s">
        <v>2</v>
      </c>
    </row>
    <row r="41" spans="1:14" ht="18">
      <c r="A41" s="11" t="s">
        <v>176</v>
      </c>
      <c r="B41" s="1" t="s">
        <v>2</v>
      </c>
      <c r="C41" s="1" t="s">
        <v>177</v>
      </c>
      <c r="D41" s="8" t="s">
        <v>178</v>
      </c>
      <c r="E41" s="1">
        <v>4</v>
      </c>
      <c r="F41" s="1">
        <v>1500</v>
      </c>
      <c r="G41" s="1">
        <v>12918.5</v>
      </c>
      <c r="H41" s="1">
        <v>0</v>
      </c>
      <c r="I41" s="1">
        <v>0</v>
      </c>
      <c r="J41" s="13">
        <f t="shared" si="8"/>
        <v>274</v>
      </c>
      <c r="K41" s="13">
        <f t="shared" si="9"/>
        <v>274</v>
      </c>
      <c r="L41" s="13">
        <f t="shared" si="10"/>
        <v>14418.5</v>
      </c>
      <c r="M41" s="13">
        <f t="shared" si="11"/>
        <v>1226</v>
      </c>
      <c r="N41" s="14" t="s">
        <v>2</v>
      </c>
    </row>
    <row r="42" spans="1:13" ht="18">
      <c r="A42" s="11"/>
      <c r="B42" s="1"/>
      <c r="C42" s="1"/>
      <c r="D42" s="8"/>
      <c r="E42" s="1"/>
      <c r="F42" s="1"/>
      <c r="G42" s="1"/>
      <c r="H42" s="1"/>
      <c r="I42" s="1"/>
      <c r="J42" s="13"/>
      <c r="K42" s="13"/>
      <c r="L42" s="13"/>
      <c r="M42" s="13"/>
    </row>
    <row r="43" spans="1:14" ht="18">
      <c r="A43" s="7" t="s">
        <v>74</v>
      </c>
      <c r="B43" s="1"/>
      <c r="C43" s="1"/>
      <c r="D43" s="1"/>
      <c r="E43" s="1"/>
      <c r="F43" s="1"/>
      <c r="G43" s="1"/>
      <c r="H43" s="1"/>
      <c r="I43" s="1"/>
      <c r="J43" s="13" t="s">
        <v>2</v>
      </c>
      <c r="K43" s="13" t="s">
        <v>2</v>
      </c>
      <c r="L43" s="13" t="s">
        <v>2</v>
      </c>
      <c r="M43" s="13" t="s">
        <v>2</v>
      </c>
      <c r="N43" s="14" t="s">
        <v>2</v>
      </c>
    </row>
    <row r="44" spans="1:14" ht="18">
      <c r="A44" s="1" t="s">
        <v>75</v>
      </c>
      <c r="B44" s="1" t="s">
        <v>2</v>
      </c>
      <c r="C44" s="1" t="s">
        <v>101</v>
      </c>
      <c r="D44" s="1" t="s">
        <v>102</v>
      </c>
      <c r="E44" s="1">
        <v>1</v>
      </c>
      <c r="F44" s="1">
        <v>2500</v>
      </c>
      <c r="G44" s="1">
        <v>12139.9</v>
      </c>
      <c r="H44" s="1">
        <v>0</v>
      </c>
      <c r="I44" s="1"/>
      <c r="J44" s="13">
        <f>IF(E44=1,($H$1-G44)+(H44),IF(E44=2,($H$1-G44)+(H44),IF(E44=3,($H$1-G44)+(H44),IF(E44=4,($H$1-G44)+(H44),IF(E44=5,($H$4-G44)+(H44),IF(E44=6,"","   n/a"))))))</f>
        <v>1052.6000000000004</v>
      </c>
      <c r="K44" s="13">
        <f>IF(E44=1,($H$1-G44)+(I44),IF(E44=5,($H$4-G44)+(I44),IF(E44=2,($H$1-G44)+(I44),IF(E44=4,($H$1-G44)+(I44),IF(E44=3,($H$1-G44)+(I44),IF(E44=6,"","         n/a"))))))</f>
        <v>1052.6000000000004</v>
      </c>
      <c r="L44" s="13">
        <f>IF(E44=1,(F44+G44)-(I44),IF(E44=5,(F44+G44)-(I44),IF(E44=4,(F44+G44)-(I44),IF(E44=2,(F44+G44)-(H44),IF(F44=3,"","           n/a")))))</f>
        <v>14639.9</v>
      </c>
      <c r="M44" s="13">
        <f>IF(E44=1,(F44-I44)-($H$1-G44),IF(E44=5,(F44-I44)-($H$4-G44),IF(E44=4,(F44-I44)-($H$1-G44),IF(E44=2,(F44-J44),IF($E$8=3,0,"           n/a")))))</f>
        <v>1447.3999999999996</v>
      </c>
      <c r="N44" s="14" t="str">
        <f ca="1">IF(CELL("contents",M44:M44)="n/a"," ",IF(M44&gt;100," ","         *"))</f>
        <v> </v>
      </c>
    </row>
    <row r="45" spans="1:14" ht="18">
      <c r="A45" s="1" t="s">
        <v>76</v>
      </c>
      <c r="B45" s="1" t="s">
        <v>2</v>
      </c>
      <c r="C45" s="1" t="s">
        <v>101</v>
      </c>
      <c r="D45" s="1" t="s">
        <v>102</v>
      </c>
      <c r="E45" s="1">
        <v>2</v>
      </c>
      <c r="F45" s="1">
        <v>5000</v>
      </c>
      <c r="G45" s="1">
        <v>12139.9</v>
      </c>
      <c r="H45" s="1">
        <v>2497.6</v>
      </c>
      <c r="I45" s="1"/>
      <c r="J45" s="13">
        <f>IF(E45=1,($H$1-G45)+(H45),IF(E45=2,($H$1-G45)+(H45),IF(E45=3,($H$1-G45)+(H45),IF(E45=4,($H$1-G45)+(H45),IF(E45=5,($H$4-G45)+(H45),IF(E45=6,"","   n/a"))))))</f>
        <v>3550.2000000000003</v>
      </c>
      <c r="K45" s="13">
        <f>IF(E45=1,($H$1-G45)+(I45),IF(E45=5,($H$4-G45)+(I45),IF(E45=2,($H$1-G45)+(I45),IF(E45=4,($H$1-G45)+(I45),IF(E45=3,($H$1-G45)+(I45),IF(E45=6,"","         n/a"))))))</f>
        <v>1052.6000000000004</v>
      </c>
      <c r="L45" s="13">
        <f>IF(E45=1,(F45+G45)-(I45),IF(E45=5,(F45+G45)-(I45),IF(E45=4,(F45+G45)-(I45),IF(E45=2,(F45+G45)-(H45),IF(F45=3,"","           n/a")))))</f>
        <v>14642.300000000001</v>
      </c>
      <c r="M45" s="13">
        <f>IF(E45=1,(F45-I45)-($H$1-G45),IF(E45=5,(F45-I45)-($H$4-G45),IF(E45=4,(F45-I45)-($H$1-G45),IF(E45=2,(F45-J45),IF($E$8=3,0,"           n/a")))))</f>
        <v>1449.7999999999997</v>
      </c>
      <c r="N45" s="14" t="str">
        <f ca="1">IF(CELL("contents",M45:M45)="n/a"," ",IF(M45&gt;100," ","         *"))</f>
        <v> </v>
      </c>
    </row>
    <row r="46" spans="1:14" ht="18">
      <c r="A46" s="1" t="s">
        <v>77</v>
      </c>
      <c r="B46" s="1" t="s">
        <v>2</v>
      </c>
      <c r="C46" s="1" t="s">
        <v>103</v>
      </c>
      <c r="D46" s="1" t="s">
        <v>104</v>
      </c>
      <c r="E46" s="1">
        <v>2</v>
      </c>
      <c r="F46" s="1">
        <v>2500</v>
      </c>
      <c r="G46" s="1">
        <v>11661.5</v>
      </c>
      <c r="H46" s="1">
        <v>0</v>
      </c>
      <c r="I46" s="1">
        <v>0</v>
      </c>
      <c r="J46" s="13">
        <f>IF(E46=1,($H$1-G46)+(H46),IF(E46=2,($H$1-G46)+(H46),IF(E46=3,($H$1-G46)+(H46),IF(E46=4,($H$1-G46)+(H46),IF(E46=5,($H$4-G46)+(H46),IF(E46=6,"","   n/a"))))))</f>
        <v>1531</v>
      </c>
      <c r="K46" s="13">
        <f>IF(E46=1,($H$1-G46)+(I46),IF(E46=5,($H$4-G46)+(I46),IF(E46=2,($H$1-G46)+(I46),IF(E46=4,($H$1-G46)+(I46),IF(E46=3,($H$1-G46)+(I46),IF(E46=6,"","         n/a"))))))</f>
        <v>1531</v>
      </c>
      <c r="L46" s="13">
        <f>IF(E46=1,(F46+G46)-(I46),IF(E46=5,(F46+G46)-(I46),IF(E46=4,(F46+G46)-(I46),IF(E46=2,(F46+G46)-(H46),IF(F46=3,"","           n/a")))))</f>
        <v>14161.5</v>
      </c>
      <c r="M46" s="13">
        <f>IF(E46=1,(F46-I46)-($H$1-G46),IF(E46=5,(F46-I46)-($H$4-G46),IF(E46=4,(F46-I46)-($H$1-G46),IF(E46=2,(F46-J46),IF($E$8=3,0,"           n/a")))))</f>
        <v>969</v>
      </c>
      <c r="N46" s="14" t="str">
        <f ca="1">IF(CELL("contents",M46:M46)="n/a"," ",IF(M46&gt;100," ","         *"))</f>
        <v> </v>
      </c>
    </row>
    <row r="47" spans="1:14" ht="18">
      <c r="A47" s="1" t="s">
        <v>77</v>
      </c>
      <c r="B47" s="1" t="s">
        <v>2</v>
      </c>
      <c r="C47" s="1" t="s">
        <v>103</v>
      </c>
      <c r="D47" s="1" t="s">
        <v>105</v>
      </c>
      <c r="E47" s="1">
        <v>2</v>
      </c>
      <c r="F47" s="1">
        <v>2500</v>
      </c>
      <c r="G47" s="1">
        <v>11661.5</v>
      </c>
      <c r="H47" s="1">
        <v>0</v>
      </c>
      <c r="I47" s="1">
        <v>0</v>
      </c>
      <c r="J47" s="13">
        <f>IF(E47=1,($H$1-G47)+(H47),IF(E47=2,($H$1-G47)+(H47),IF(E47=3,($H$1-G47)+(H47),IF(E47=4,($H$1-G47)+(H47),IF(E47=5,($H$4-G47)+(H47),IF(E47=6,"","   n/a"))))))</f>
        <v>1531</v>
      </c>
      <c r="K47" s="13">
        <f>IF(E47=1,($H$1-G47)+(I47),IF(E47=5,($H$4-G47)+(I47),IF(E47=2,($H$1-G47)+(I47),IF(E47=4,($H$1-G47)+(I47),IF(E47=3,($H$1-G47)+(I47),IF(E47=6,"","         n/a"))))))</f>
        <v>1531</v>
      </c>
      <c r="L47" s="13">
        <f>IF(E47=1,(F47+G47)-(I47),IF(E47=5,(F47+G47)-(I47),IF(E47=4,(F47+G47)-(I47),IF(E47=2,(F47+G47)-(H47),IF(F47=3,"","           n/a")))))</f>
        <v>14161.5</v>
      </c>
      <c r="M47" s="13">
        <f>IF(E47=1,(F47-I47)-($H$1-G47),IF(E47=5,(F47-I47)-($H$4-G47),IF(E47=4,(F47-I47)-($H$1-G47),IF(E47=2,(F47-J47),IF($E$8=3,0,"           n/a")))))</f>
        <v>969</v>
      </c>
      <c r="N47" s="14" t="str">
        <f ca="1">IF(CELL("contents",M47:M47)="n/a"," ",IF(M47&gt;100," ","         *"))</f>
        <v> </v>
      </c>
    </row>
    <row r="48" spans="1:14" ht="18">
      <c r="A48" s="1"/>
      <c r="B48" s="1"/>
      <c r="C48" s="1"/>
      <c r="D48" s="1"/>
      <c r="E48" s="1"/>
      <c r="F48" s="1"/>
      <c r="G48" s="1"/>
      <c r="H48" s="1"/>
      <c r="I48" s="1"/>
      <c r="J48" s="13" t="s">
        <v>2</v>
      </c>
      <c r="K48" s="13" t="s">
        <v>2</v>
      </c>
      <c r="L48" s="13" t="s">
        <v>2</v>
      </c>
      <c r="M48" s="13" t="s">
        <v>2</v>
      </c>
      <c r="N48" s="14" t="s">
        <v>2</v>
      </c>
    </row>
    <row r="49" spans="1:14" ht="18">
      <c r="A49" s="7" t="s">
        <v>78</v>
      </c>
      <c r="B49" s="1"/>
      <c r="C49" s="1"/>
      <c r="D49" s="1"/>
      <c r="E49" s="1"/>
      <c r="F49" s="1"/>
      <c r="G49" s="1"/>
      <c r="H49" s="1"/>
      <c r="I49" s="1"/>
      <c r="J49" s="13" t="s">
        <v>2</v>
      </c>
      <c r="K49" s="13" t="s">
        <v>2</v>
      </c>
      <c r="L49" s="13" t="s">
        <v>2</v>
      </c>
      <c r="M49" s="13" t="s">
        <v>2</v>
      </c>
      <c r="N49" s="14" t="s">
        <v>2</v>
      </c>
    </row>
    <row r="50" spans="1:13" ht="18">
      <c r="A50" s="1" t="s">
        <v>79</v>
      </c>
      <c r="B50" s="1" t="s">
        <v>2</v>
      </c>
      <c r="C50" s="1" t="s">
        <v>80</v>
      </c>
      <c r="D50" s="1" t="s">
        <v>106</v>
      </c>
      <c r="E50" s="1">
        <v>1</v>
      </c>
      <c r="F50" s="1">
        <v>6000</v>
      </c>
      <c r="G50" s="1">
        <v>10830.3</v>
      </c>
      <c r="H50" s="1">
        <v>3092.9</v>
      </c>
      <c r="I50" s="1">
        <v>3092.9</v>
      </c>
      <c r="J50" s="13">
        <f>IF(E50=1,($H$1-G50)+(H50),IF(E50=2,($H$1-G50)+(H50),IF(E50=3,($H$1-G50)+(H50),IF(E50=4,($H$1-G50)+(H50),IF(E50=5,($H$4-G50)+(H50),IF(E50=6,"","   n/a"))))))</f>
        <v>5455.1</v>
      </c>
      <c r="K50" s="13">
        <f>IF(E50=1,($H$1-G50)+(I50),IF(E50=5,($H$4-G50)+(I50),IF(E50=2,($H$1-G50)+(I50),IF(E50=4,($H$1-G50)+(I50),IF(E50=3,($H$1-G50)+(I50),IF(E50=6,"","         n/a"))))))</f>
        <v>5455.1</v>
      </c>
      <c r="L50" s="13">
        <f>IF(E50=1,(F50+G50)-(I50),IF(E50=5,(F50+G50)-(I50),IF(E50=4,(F50+G50)-(I50),IF(E50=2,(F50+G50)-(H50),IF(F50=3,"","           n/a")))))</f>
        <v>13737.4</v>
      </c>
      <c r="M50" s="13">
        <f>IF(E50=1,(F50-I50)-($H$1-G50),IF(E50=5,(F50-I50)-($H$4-G50),IF(E50=4,(F50-I50)-($H$1-G50),IF(E50=2,(F50-J50),IF($E$8=3,0,"           n/a")))))</f>
        <v>544.8999999999992</v>
      </c>
    </row>
    <row r="51" spans="1:13" ht="18">
      <c r="A51" s="1" t="s">
        <v>81</v>
      </c>
      <c r="B51" s="1" t="s">
        <v>2</v>
      </c>
      <c r="C51" s="1" t="s">
        <v>82</v>
      </c>
      <c r="D51" s="1" t="s">
        <v>83</v>
      </c>
      <c r="E51" s="1">
        <v>4</v>
      </c>
      <c r="F51" s="1">
        <v>3000</v>
      </c>
      <c r="G51" s="1">
        <v>10830.3</v>
      </c>
      <c r="H51" s="1">
        <v>0</v>
      </c>
      <c r="I51" s="1">
        <v>0</v>
      </c>
      <c r="J51" s="13">
        <f>IF(E51=1,($H$1-G51)+(H51),IF(E51=2,($H$1-G51)+(H51),IF(E51=3,($H$1-G51)+(H51),IF(E51=4,($H$1-G51)+(H51),IF(E51=5,($H$4-G51)+(H51),IF(E51=6,"","   n/a"))))))</f>
        <v>2362.2000000000007</v>
      </c>
      <c r="K51" s="13">
        <f>IF(E51=1,($H$1-G51)+(I51),IF(E51=5,($H$4-G51)+(I51),IF(E51=2,($H$1-G51)+(I51),IF(E51=4,($H$1-G51)+(I51),IF(E51=3,($H$1-G51)+(I51),IF(E51=6,"","         n/a"))))))</f>
        <v>2362.2000000000007</v>
      </c>
      <c r="L51" s="13">
        <f>IF(E51=1,(F51+G51)-(I51),IF(E51=5,(F51+G51)-(I51),IF(E51=4,(F51+G51)-(I51),IF(E51=2,(F51+G51)-(H51),IF(F51=3,"","           n/a")))))</f>
        <v>13830.3</v>
      </c>
      <c r="M51" s="13">
        <f>IF(E51=1,(F51-I51)-($H$1-G51),IF(E51=5,(F51-I51)-($H$4-G51),IF(E51=4,(F51-I51)-($H$1-G51),IF(E51=2,(F51-J51),IF($E$8=3,0,"           n/a")))))</f>
        <v>637.7999999999993</v>
      </c>
    </row>
    <row r="52" spans="1:14" ht="18">
      <c r="A52" s="1" t="s">
        <v>84</v>
      </c>
      <c r="B52" s="1" t="s">
        <v>2</v>
      </c>
      <c r="C52" s="1" t="s">
        <v>107</v>
      </c>
      <c r="D52" s="8">
        <v>2276</v>
      </c>
      <c r="E52" s="1">
        <v>1</v>
      </c>
      <c r="F52" s="1">
        <v>6000</v>
      </c>
      <c r="G52" s="1">
        <v>11725.8</v>
      </c>
      <c r="H52" s="1">
        <v>1406</v>
      </c>
      <c r="I52" s="1">
        <v>1406</v>
      </c>
      <c r="J52" s="13">
        <f>IF(E52=1,($H$1-G52)+(H52),IF(E52=2,($H$1-G52)+(H52),IF(E52=3,($H$1-G52)+(H52),IF(E52=4,($H$1-G52)+(H52),IF(E52=5,($H$4-G52)+(H52),IF(E52=6,"","   n/a"))))))</f>
        <v>2872.7000000000007</v>
      </c>
      <c r="K52" s="13">
        <f>IF(E52=1,($H$1-G52)+(I52),IF(E52=5,($H$4-G52)+(I52),IF(E52=2,($H$1-G52)+(I52),IF(E52=4,($H$1-G52)+(I52),IF(E52=3,($H$1-G52)+(I52),IF(E52=6,"","         n/a"))))))</f>
        <v>2872.7000000000007</v>
      </c>
      <c r="L52" s="13">
        <f>IF(E52=1,(F52+G52)-(I52),IF(E52=5,(F52+G52)-(I52),IF(E52=4,(F52+G52)-(I52),IF(E52=2,(F52+G52)-(H52),IF(F52=3,"","           n/a")))))</f>
        <v>16319.8</v>
      </c>
      <c r="M52" s="13">
        <f>IF(E52=1,(F52-I52)-($H$1-G52),IF(E52=5,(F52-I52)-($H$4-G52),IF(E52=4,(F52-I52)-($H$1-G52),IF(E52=2,(F52-J52),IF($E$8=3,0,"           n/a")))))</f>
        <v>3127.2999999999993</v>
      </c>
      <c r="N52" s="14" t="s">
        <v>2</v>
      </c>
    </row>
    <row r="53" spans="1:13" ht="18">
      <c r="A53" s="1" t="s">
        <v>84</v>
      </c>
      <c r="B53" s="1" t="s">
        <v>2</v>
      </c>
      <c r="C53" s="1" t="s">
        <v>107</v>
      </c>
      <c r="D53" s="8">
        <v>2276</v>
      </c>
      <c r="E53" s="1">
        <v>4</v>
      </c>
      <c r="F53" s="1">
        <v>1500</v>
      </c>
      <c r="G53" s="1">
        <v>11725.8</v>
      </c>
      <c r="H53" s="1">
        <v>0</v>
      </c>
      <c r="I53" s="1">
        <v>0</v>
      </c>
      <c r="J53" s="13">
        <f>IF(E53=1,($H$1-G53)+(H53),IF(E53=2,($H$1-G53)+(H53),IF(E53=3,($H$1-G53)+(H53),IF(E53=4,($H$1-G53)+(H53),IF(E53=5,($H$4-G53)+(H53),IF(E53=6,"","   n/a"))))))</f>
        <v>1466.7000000000007</v>
      </c>
      <c r="K53" s="13">
        <f>IF(E53=1,($H$1-G53)+(I53),IF(E53=5,($H$4-G53)+(I53),IF(E53=2,($H$1-G53)+(I53),IF(E53=4,($H$1-G53)+(I53),IF(E53=3,($H$1-G53)+(I53),IF(E53=6,"","         n/a"))))))</f>
        <v>1466.7000000000007</v>
      </c>
      <c r="L53" s="13">
        <f>IF(E53=1,(F53+G53)-(I53),IF(E53=5,(F53+G53)-(I53),IF(E53=4,(F53+G53)-(I53),IF(E53=2,(F53+G53)-(H53),IF(F53=3,"","           n/a")))))</f>
        <v>13225.8</v>
      </c>
      <c r="M53" s="13">
        <f>IF(E53=1,(F53-I53)-($H$1-G53),IF(E53=5,(F53-I53)-($H$4-G53),IF(E53=4,(F53-I53)-($H$1-G53),IF(E53=2,(F53-J53),IF($E$8=3,0,"           n/a")))))</f>
        <v>33.29999999999927</v>
      </c>
    </row>
    <row r="54" spans="1:13" ht="18">
      <c r="A54" s="1"/>
      <c r="B54" s="1"/>
      <c r="C54" s="1"/>
      <c r="D54" s="1"/>
      <c r="E54" s="1"/>
      <c r="F54" s="1"/>
      <c r="G54" s="1"/>
      <c r="H54" s="1"/>
      <c r="I54" s="1"/>
      <c r="J54" s="13"/>
      <c r="K54" s="13"/>
      <c r="L54" s="13"/>
      <c r="M54" s="13"/>
    </row>
    <row r="55" spans="1:13" ht="18">
      <c r="A55" s="1"/>
      <c r="B55" s="1"/>
      <c r="C55" s="1"/>
      <c r="D55" s="1"/>
      <c r="E55" s="1"/>
      <c r="F55" s="1"/>
      <c r="G55" s="1"/>
      <c r="H55" s="1"/>
      <c r="I55" s="1"/>
      <c r="J55" s="13"/>
      <c r="K55" s="13"/>
      <c r="L55" s="13"/>
      <c r="M55" s="13"/>
    </row>
    <row r="56" spans="1:13" ht="18">
      <c r="A56" s="1"/>
      <c r="B56" s="1"/>
      <c r="C56" s="1"/>
      <c r="D56" s="1"/>
      <c r="E56" s="1"/>
      <c r="F56" s="1"/>
      <c r="G56" s="1"/>
      <c r="H56" s="1"/>
      <c r="I56" s="1"/>
      <c r="J56" s="13"/>
      <c r="K56" s="13"/>
      <c r="L56" s="13"/>
      <c r="M56" s="13"/>
    </row>
    <row r="57" spans="1:13" ht="18">
      <c r="A57" s="1"/>
      <c r="B57" s="1"/>
      <c r="C57" s="1"/>
      <c r="D57" s="1"/>
      <c r="E57" s="1"/>
      <c r="F57" s="1"/>
      <c r="G57" s="1"/>
      <c r="H57" s="1"/>
      <c r="I57" s="1"/>
      <c r="J57" s="13"/>
      <c r="K57" s="13"/>
      <c r="L57" s="13"/>
      <c r="M57" s="13"/>
    </row>
    <row r="58" spans="1:13" ht="18">
      <c r="A58" s="1"/>
      <c r="B58" s="1"/>
      <c r="C58" s="1"/>
      <c r="D58" s="1"/>
      <c r="E58" s="1"/>
      <c r="F58" s="1"/>
      <c r="G58" s="1"/>
      <c r="H58" s="1"/>
      <c r="I58" s="1"/>
      <c r="J58" s="13"/>
      <c r="K58" s="13"/>
      <c r="L58" s="13"/>
      <c r="M58" s="13"/>
    </row>
    <row r="59" spans="1:13" ht="18">
      <c r="A59" s="1"/>
      <c r="B59" s="1"/>
      <c r="C59" s="1"/>
      <c r="D59" s="1"/>
      <c r="E59" s="1"/>
      <c r="F59" s="1"/>
      <c r="G59" s="1"/>
      <c r="H59" s="1"/>
      <c r="I59" s="1"/>
      <c r="J59" s="13"/>
      <c r="K59" s="13"/>
      <c r="L59" s="13"/>
      <c r="M59" s="13"/>
    </row>
    <row r="60" spans="1:14" ht="18">
      <c r="A60" s="6" t="s">
        <v>0</v>
      </c>
      <c r="B60" s="6" t="s">
        <v>1</v>
      </c>
      <c r="C60" s="6" t="s">
        <v>2</v>
      </c>
      <c r="D60" s="6" t="s">
        <v>2</v>
      </c>
      <c r="E60" s="1"/>
      <c r="F60" s="1" t="s">
        <v>2</v>
      </c>
      <c r="G60" s="6" t="s">
        <v>3</v>
      </c>
      <c r="H60" s="3">
        <v>13192.5</v>
      </c>
      <c r="I60" s="1"/>
      <c r="J60" s="3" t="s">
        <v>4</v>
      </c>
      <c r="K60" s="3" t="s">
        <v>2</v>
      </c>
      <c r="L60" s="3" t="s">
        <v>5</v>
      </c>
      <c r="M60" s="3" t="s">
        <v>6</v>
      </c>
      <c r="N60" s="6" t="s">
        <v>2</v>
      </c>
    </row>
    <row r="61" spans="1:13" ht="18">
      <c r="A61" s="6" t="s">
        <v>7</v>
      </c>
      <c r="B61" s="12">
        <v>1976</v>
      </c>
      <c r="C61" s="6" t="s">
        <v>2</v>
      </c>
      <c r="D61" s="12" t="s">
        <v>2</v>
      </c>
      <c r="E61" s="1"/>
      <c r="F61" s="1"/>
      <c r="G61" s="6" t="s">
        <v>8</v>
      </c>
      <c r="H61" s="6">
        <v>13192.5</v>
      </c>
      <c r="I61" s="6" t="s">
        <v>2</v>
      </c>
      <c r="J61" s="3"/>
      <c r="K61" s="3" t="s">
        <v>2</v>
      </c>
      <c r="L61" s="3" t="s">
        <v>9</v>
      </c>
      <c r="M61" s="3" t="s">
        <v>10</v>
      </c>
    </row>
    <row r="62" spans="1:13" ht="18">
      <c r="A62" s="6" t="s">
        <v>11</v>
      </c>
      <c r="B62" s="6" t="s">
        <v>12</v>
      </c>
      <c r="C62" s="1" t="s">
        <v>2</v>
      </c>
      <c r="D62" s="1"/>
      <c r="E62" s="1"/>
      <c r="F62" s="1"/>
      <c r="G62" s="6" t="s">
        <v>13</v>
      </c>
      <c r="H62" s="5" t="s">
        <v>2</v>
      </c>
      <c r="I62" s="1"/>
      <c r="J62" s="3"/>
      <c r="K62" s="3" t="s">
        <v>2</v>
      </c>
      <c r="L62" s="3" t="s">
        <v>14</v>
      </c>
      <c r="M62" s="3" t="s">
        <v>15</v>
      </c>
    </row>
    <row r="63" spans="1:13" ht="18">
      <c r="A63" s="5" t="s">
        <v>16</v>
      </c>
      <c r="B63" s="15">
        <v>40092</v>
      </c>
      <c r="C63" s="1"/>
      <c r="D63" s="1"/>
      <c r="E63" s="1"/>
      <c r="F63" s="1"/>
      <c r="G63" s="6" t="s">
        <v>17</v>
      </c>
      <c r="H63" s="3">
        <v>13192.5</v>
      </c>
      <c r="I63" s="1"/>
      <c r="J63" s="3"/>
      <c r="K63" s="3" t="s">
        <v>2</v>
      </c>
      <c r="L63" s="3" t="s">
        <v>18</v>
      </c>
      <c r="M63" s="3" t="s">
        <v>19</v>
      </c>
    </row>
    <row r="64" spans="1:13" ht="18">
      <c r="A64" s="1"/>
      <c r="B64" s="1"/>
      <c r="C64" s="1"/>
      <c r="D64" s="1"/>
      <c r="E64" s="1"/>
      <c r="F64" s="1"/>
      <c r="G64" s="6" t="s">
        <v>2</v>
      </c>
      <c r="H64" s="6" t="s">
        <v>2</v>
      </c>
      <c r="I64" s="1"/>
      <c r="J64" s="3"/>
      <c r="K64" s="3" t="s">
        <v>2</v>
      </c>
      <c r="L64" s="3" t="s">
        <v>20</v>
      </c>
      <c r="M64" s="3" t="s">
        <v>21</v>
      </c>
    </row>
    <row r="65" spans="1:14" ht="18">
      <c r="A65" s="9" t="s">
        <v>22</v>
      </c>
      <c r="B65" s="6"/>
      <c r="C65" s="9" t="s">
        <v>22</v>
      </c>
      <c r="D65" s="9" t="s">
        <v>23</v>
      </c>
      <c r="E65" s="6" t="s">
        <v>24</v>
      </c>
      <c r="F65" s="6" t="s">
        <v>24</v>
      </c>
      <c r="G65" s="9" t="s">
        <v>25</v>
      </c>
      <c r="H65" s="9" t="s">
        <v>26</v>
      </c>
      <c r="I65" s="9" t="s">
        <v>27</v>
      </c>
      <c r="J65" s="16" t="s">
        <v>28</v>
      </c>
      <c r="K65" s="16" t="s">
        <v>29</v>
      </c>
      <c r="L65" s="16" t="s">
        <v>30</v>
      </c>
      <c r="M65" s="16" t="s">
        <v>30</v>
      </c>
      <c r="N65" s="9" t="s">
        <v>2</v>
      </c>
    </row>
    <row r="66" spans="1:14" ht="18">
      <c r="A66" s="9" t="s">
        <v>31</v>
      </c>
      <c r="B66" s="6"/>
      <c r="C66" s="9" t="s">
        <v>32</v>
      </c>
      <c r="D66" s="9" t="s">
        <v>32</v>
      </c>
      <c r="E66" s="9" t="s">
        <v>33</v>
      </c>
      <c r="F66" s="9" t="s">
        <v>30</v>
      </c>
      <c r="G66" s="9" t="s">
        <v>34</v>
      </c>
      <c r="H66" s="6" t="s">
        <v>35</v>
      </c>
      <c r="I66" s="6" t="s">
        <v>35</v>
      </c>
      <c r="J66" s="16" t="s">
        <v>36</v>
      </c>
      <c r="K66" s="16" t="s">
        <v>37</v>
      </c>
      <c r="L66" s="16" t="s">
        <v>38</v>
      </c>
      <c r="M66" s="16" t="s">
        <v>39</v>
      </c>
      <c r="N66" s="6" t="s">
        <v>2</v>
      </c>
    </row>
    <row r="67" spans="1:14" ht="18">
      <c r="A67" s="7" t="s">
        <v>85</v>
      </c>
      <c r="B67" s="1"/>
      <c r="C67" s="1"/>
      <c r="D67" s="1"/>
      <c r="E67" s="1"/>
      <c r="F67" s="1"/>
      <c r="G67" s="1"/>
      <c r="H67" s="1"/>
      <c r="I67" s="1"/>
      <c r="J67" s="13" t="s">
        <v>2</v>
      </c>
      <c r="K67" s="13" t="s">
        <v>2</v>
      </c>
      <c r="L67" s="13" t="s">
        <v>2</v>
      </c>
      <c r="M67" s="13" t="s">
        <v>2</v>
      </c>
      <c r="N67" s="14" t="s">
        <v>2</v>
      </c>
    </row>
    <row r="68" spans="1:14" ht="18">
      <c r="A68" s="1" t="s">
        <v>108</v>
      </c>
      <c r="B68" s="1" t="s">
        <v>2</v>
      </c>
      <c r="C68" s="1" t="s">
        <v>109</v>
      </c>
      <c r="D68" s="8" t="s">
        <v>110</v>
      </c>
      <c r="E68" s="1">
        <v>1</v>
      </c>
      <c r="F68" s="1">
        <v>4800</v>
      </c>
      <c r="G68" s="1">
        <v>12045.9</v>
      </c>
      <c r="H68" s="1">
        <v>0.3</v>
      </c>
      <c r="I68" s="1">
        <v>0.3</v>
      </c>
      <c r="J68" s="13">
        <f>IF(E68=1,($H$1-G68)+(H68),IF(E68=2,($H$1-G68)+(H68),IF(E68=3,($H$1-G68)+(H68),IF(E68=4,($H$1-G68)+(H68),IF(E68=5,($H$4-G68)+(H68),IF(E68=6,"","   n/a"))))))</f>
        <v>1146.9000000000003</v>
      </c>
      <c r="K68" s="13">
        <f aca="true" t="shared" si="12" ref="K68:K78">IF(E68=1,($H$1-G68)+(I68),IF(E68=5,($H$4-G68)+(I68),IF(E68=2,($H$1-G68)+(I68),IF(E68=4,($H$1-G68)+(I68),IF(E68=3,($H$1-G68)+(I68),IF(E68=6,"","         n/a"))))))</f>
        <v>1146.9000000000003</v>
      </c>
      <c r="L68" s="13">
        <f aca="true" t="shared" si="13" ref="L68:L78">IF(E68=1,(F68+G68)-(I68),IF(E68=5,(F68+G68)-(I68),IF(E68=4,(F68+G68)-(I68),IF(E68=2,(F68+G68)-(H68),IF(F68=3,"","           n/a")))))</f>
        <v>16845.600000000002</v>
      </c>
      <c r="M68" s="13">
        <f aca="true" t="shared" si="14" ref="M68:M78">IF(E68=1,(F68-I68)-($H$1-G68),IF(E68=5,(F68-I68)-($H$4-G68),IF(E68=4,(F68-I68)-($H$1-G68),IF(E68=2,(F68-J68),IF($E$8=3,0,"           n/a")))))</f>
        <v>3653.0999999999995</v>
      </c>
      <c r="N68" s="14" t="str">
        <f aca="true" ca="1" t="shared" si="15" ref="N68:N74">IF(CELL("contents",M68:M68)="n/a"," ",IF(M68&gt;100," ","         *"))</f>
        <v> </v>
      </c>
    </row>
    <row r="69" spans="1:14" ht="18">
      <c r="A69" s="11" t="s">
        <v>86</v>
      </c>
      <c r="B69" s="1" t="s">
        <v>2</v>
      </c>
      <c r="C69" s="1" t="s">
        <v>87</v>
      </c>
      <c r="D69" s="8" t="s">
        <v>118</v>
      </c>
      <c r="E69" s="1">
        <v>2</v>
      </c>
      <c r="F69" s="1">
        <v>4800</v>
      </c>
      <c r="G69" s="1">
        <v>12045.9</v>
      </c>
      <c r="H69" s="1">
        <v>2504.1</v>
      </c>
      <c r="I69" s="1"/>
      <c r="J69" s="13">
        <f aca="true" t="shared" si="16" ref="J69:J78">IF(E69=1,($H$1-G69)+(H69),IF(E69=2,($H$1-G69)+(H69),IF(E69=3,($H$1-G69)+(H69),IF(E69=4,($H$1-G69)+(H69),IF(E69=5,($H$4-G69)+(H69),IF(E69=6,"","   n/a"))))))</f>
        <v>3650.7000000000003</v>
      </c>
      <c r="K69" s="13">
        <f t="shared" si="12"/>
        <v>1146.6000000000004</v>
      </c>
      <c r="L69" s="13">
        <f t="shared" si="13"/>
        <v>14341.800000000001</v>
      </c>
      <c r="M69" s="13">
        <f t="shared" si="14"/>
        <v>1149.2999999999997</v>
      </c>
      <c r="N69" s="14" t="str">
        <f ca="1" t="shared" si="15"/>
        <v> </v>
      </c>
    </row>
    <row r="70" spans="1:14" ht="18">
      <c r="A70" s="11" t="s">
        <v>88</v>
      </c>
      <c r="B70" s="1" t="s">
        <v>2</v>
      </c>
      <c r="C70" s="1" t="s">
        <v>89</v>
      </c>
      <c r="D70" s="8" t="s">
        <v>116</v>
      </c>
      <c r="E70" s="1">
        <v>2</v>
      </c>
      <c r="F70" s="1">
        <v>4800</v>
      </c>
      <c r="G70" s="1">
        <v>12045.9</v>
      </c>
      <c r="H70" s="1">
        <v>1804.6</v>
      </c>
      <c r="I70" s="1">
        <v>0</v>
      </c>
      <c r="J70" s="13">
        <f t="shared" si="16"/>
        <v>2951.2000000000003</v>
      </c>
      <c r="K70" s="13">
        <f t="shared" si="12"/>
        <v>1146.6000000000004</v>
      </c>
      <c r="L70" s="13">
        <f t="shared" si="13"/>
        <v>15041.300000000001</v>
      </c>
      <c r="M70" s="13">
        <f t="shared" si="14"/>
        <v>1848.7999999999997</v>
      </c>
      <c r="N70" s="14" t="str">
        <f ca="1" t="shared" si="15"/>
        <v> </v>
      </c>
    </row>
    <row r="71" spans="1:14" ht="18">
      <c r="A71" s="11" t="s">
        <v>90</v>
      </c>
      <c r="B71" s="1" t="s">
        <v>2</v>
      </c>
      <c r="C71" s="1" t="s">
        <v>91</v>
      </c>
      <c r="D71" s="8" t="s">
        <v>117</v>
      </c>
      <c r="E71" s="1">
        <v>2</v>
      </c>
      <c r="F71" s="1">
        <v>4800</v>
      </c>
      <c r="G71" s="1">
        <v>12045.9</v>
      </c>
      <c r="H71" s="1">
        <v>0</v>
      </c>
      <c r="I71" s="1">
        <v>0</v>
      </c>
      <c r="J71" s="13">
        <f t="shared" si="16"/>
        <v>1146.6000000000004</v>
      </c>
      <c r="K71" s="13">
        <f t="shared" si="12"/>
        <v>1146.6000000000004</v>
      </c>
      <c r="L71" s="13">
        <f t="shared" si="13"/>
        <v>16845.9</v>
      </c>
      <c r="M71" s="13">
        <f t="shared" si="14"/>
        <v>3653.3999999999996</v>
      </c>
      <c r="N71" s="14" t="str">
        <f ca="1" t="shared" si="15"/>
        <v> </v>
      </c>
    </row>
    <row r="72" spans="1:14" ht="18">
      <c r="A72" s="11" t="s">
        <v>92</v>
      </c>
      <c r="B72" s="1" t="s">
        <v>2</v>
      </c>
      <c r="C72" s="1" t="s">
        <v>93</v>
      </c>
      <c r="D72" s="8">
        <v>1259</v>
      </c>
      <c r="E72" s="1">
        <v>1</v>
      </c>
      <c r="F72" s="1">
        <v>3600</v>
      </c>
      <c r="G72" s="1">
        <v>11661.5</v>
      </c>
      <c r="H72" s="1">
        <v>0</v>
      </c>
      <c r="I72" s="1">
        <v>0</v>
      </c>
      <c r="J72" s="13">
        <f t="shared" si="16"/>
        <v>1531</v>
      </c>
      <c r="K72" s="13">
        <f t="shared" si="12"/>
        <v>1531</v>
      </c>
      <c r="L72" s="13">
        <f t="shared" si="13"/>
        <v>15261.5</v>
      </c>
      <c r="M72" s="13">
        <f t="shared" si="14"/>
        <v>2069</v>
      </c>
      <c r="N72" s="14" t="str">
        <f ca="1" t="shared" si="15"/>
        <v> </v>
      </c>
    </row>
    <row r="73" spans="1:14" ht="18">
      <c r="A73" s="11" t="s">
        <v>92</v>
      </c>
      <c r="B73" s="1" t="s">
        <v>2</v>
      </c>
      <c r="C73" s="1" t="s">
        <v>93</v>
      </c>
      <c r="D73" s="8">
        <v>3873</v>
      </c>
      <c r="E73" s="1">
        <v>1</v>
      </c>
      <c r="F73" s="1">
        <v>3600</v>
      </c>
      <c r="G73" s="1">
        <v>11661.5</v>
      </c>
      <c r="H73" s="1">
        <v>0</v>
      </c>
      <c r="I73" s="1">
        <v>0</v>
      </c>
      <c r="J73" s="13">
        <f t="shared" si="16"/>
        <v>1531</v>
      </c>
      <c r="K73" s="13">
        <f t="shared" si="12"/>
        <v>1531</v>
      </c>
      <c r="L73" s="13">
        <f t="shared" si="13"/>
        <v>15261.5</v>
      </c>
      <c r="M73" s="13">
        <f t="shared" si="14"/>
        <v>2069</v>
      </c>
      <c r="N73" s="14" t="str">
        <f ca="1" t="shared" si="15"/>
        <v> </v>
      </c>
    </row>
    <row r="74" spans="1:14" ht="18">
      <c r="A74" s="11" t="s">
        <v>92</v>
      </c>
      <c r="B74" s="1" t="s">
        <v>2</v>
      </c>
      <c r="C74" s="1" t="s">
        <v>93</v>
      </c>
      <c r="D74" s="8">
        <v>1481</v>
      </c>
      <c r="E74" s="1">
        <v>1</v>
      </c>
      <c r="F74" s="1">
        <v>3600</v>
      </c>
      <c r="G74" s="1">
        <v>11756.3</v>
      </c>
      <c r="H74" s="1">
        <v>0</v>
      </c>
      <c r="I74" s="1">
        <v>0</v>
      </c>
      <c r="J74" s="13">
        <f t="shared" si="16"/>
        <v>1436.2000000000007</v>
      </c>
      <c r="K74" s="13">
        <f t="shared" si="12"/>
        <v>1436.2000000000007</v>
      </c>
      <c r="L74" s="13">
        <f t="shared" si="13"/>
        <v>15356.3</v>
      </c>
      <c r="M74" s="13">
        <f t="shared" si="14"/>
        <v>2163.7999999999993</v>
      </c>
      <c r="N74" s="14" t="str">
        <f ca="1" t="shared" si="15"/>
        <v> </v>
      </c>
    </row>
    <row r="75" spans="1:13" ht="18">
      <c r="A75" s="11" t="s">
        <v>94</v>
      </c>
      <c r="B75" s="1" t="s">
        <v>2</v>
      </c>
      <c r="C75" s="1" t="s">
        <v>119</v>
      </c>
      <c r="D75" s="8" t="s">
        <v>120</v>
      </c>
      <c r="E75" s="1">
        <v>1</v>
      </c>
      <c r="F75" s="1">
        <v>3600</v>
      </c>
      <c r="G75" s="13">
        <v>10861</v>
      </c>
      <c r="H75" s="1">
        <v>0</v>
      </c>
      <c r="I75" s="1">
        <v>0</v>
      </c>
      <c r="J75" s="13">
        <f t="shared" si="16"/>
        <v>2331.5</v>
      </c>
      <c r="K75" s="13">
        <f t="shared" si="12"/>
        <v>2331.5</v>
      </c>
      <c r="L75" s="13">
        <f t="shared" si="13"/>
        <v>14461</v>
      </c>
      <c r="M75" s="13">
        <f t="shared" si="14"/>
        <v>1268.5</v>
      </c>
    </row>
    <row r="76" spans="1:14" ht="18">
      <c r="A76" s="1" t="s">
        <v>95</v>
      </c>
      <c r="B76" s="1" t="s">
        <v>2</v>
      </c>
      <c r="C76" s="1" t="s">
        <v>113</v>
      </c>
      <c r="D76" s="8">
        <v>729</v>
      </c>
      <c r="E76" s="1">
        <v>4</v>
      </c>
      <c r="F76" s="1">
        <v>4800</v>
      </c>
      <c r="G76" s="1">
        <v>12045.9</v>
      </c>
      <c r="H76" s="1">
        <v>0</v>
      </c>
      <c r="I76" s="1">
        <v>0</v>
      </c>
      <c r="J76" s="13">
        <f t="shared" si="16"/>
        <v>1146.6000000000004</v>
      </c>
      <c r="K76" s="13">
        <f t="shared" si="12"/>
        <v>1146.6000000000004</v>
      </c>
      <c r="L76" s="13">
        <f t="shared" si="13"/>
        <v>16845.9</v>
      </c>
      <c r="M76" s="13">
        <f t="shared" si="14"/>
        <v>3653.3999999999996</v>
      </c>
      <c r="N76" s="14" t="s">
        <v>2</v>
      </c>
    </row>
    <row r="77" spans="1:14" ht="18">
      <c r="A77" s="1" t="s">
        <v>96</v>
      </c>
      <c r="B77" s="1" t="s">
        <v>2</v>
      </c>
      <c r="C77" s="1" t="s">
        <v>114</v>
      </c>
      <c r="D77" s="8" t="s">
        <v>115</v>
      </c>
      <c r="E77" s="1">
        <v>2</v>
      </c>
      <c r="F77" s="1">
        <v>4800</v>
      </c>
      <c r="G77" s="1">
        <v>12045.9</v>
      </c>
      <c r="H77" s="1">
        <v>0</v>
      </c>
      <c r="I77" s="1">
        <v>0</v>
      </c>
      <c r="J77" s="13">
        <f t="shared" si="16"/>
        <v>1146.6000000000004</v>
      </c>
      <c r="K77" s="13">
        <f t="shared" si="12"/>
        <v>1146.6000000000004</v>
      </c>
      <c r="L77" s="13">
        <f t="shared" si="13"/>
        <v>16845.9</v>
      </c>
      <c r="M77" s="13">
        <f t="shared" si="14"/>
        <v>3653.3999999999996</v>
      </c>
      <c r="N77" s="14" t="str">
        <f ca="1">IF(CELL("contents",M77:M77)="n/a"," ",IF(M77&gt;100," ","         *"))</f>
        <v> </v>
      </c>
    </row>
    <row r="78" spans="1:14" ht="18">
      <c r="A78" s="11" t="s">
        <v>122</v>
      </c>
      <c r="B78" s="1" t="s">
        <v>2</v>
      </c>
      <c r="C78" s="1" t="s">
        <v>97</v>
      </c>
      <c r="D78" s="8" t="s">
        <v>121</v>
      </c>
      <c r="E78" s="1">
        <v>2</v>
      </c>
      <c r="F78" s="1">
        <v>4800</v>
      </c>
      <c r="G78" s="1">
        <v>11105.8</v>
      </c>
      <c r="H78" s="1">
        <v>0</v>
      </c>
      <c r="I78" s="1">
        <v>0</v>
      </c>
      <c r="J78" s="13">
        <f t="shared" si="16"/>
        <v>2086.7000000000007</v>
      </c>
      <c r="K78" s="13">
        <f t="shared" si="12"/>
        <v>2086.7000000000007</v>
      </c>
      <c r="L78" s="13">
        <f t="shared" si="13"/>
        <v>15905.8</v>
      </c>
      <c r="M78" s="13">
        <f t="shared" si="14"/>
        <v>2713.2999999999993</v>
      </c>
      <c r="N78" s="14" t="str">
        <f ca="1">IF(CELL("contents",M78:M78)="n/a"," ",IF(M78&gt;100," ","         *"))</f>
        <v> </v>
      </c>
    </row>
    <row r="79" spans="1:13" ht="18">
      <c r="A79" s="11"/>
      <c r="B79" s="1"/>
      <c r="C79" s="1"/>
      <c r="D79" s="8"/>
      <c r="E79" s="1"/>
      <c r="F79" s="1"/>
      <c r="G79" s="1"/>
      <c r="H79" s="1"/>
      <c r="I79" s="1"/>
      <c r="J79" s="13"/>
      <c r="K79" s="13"/>
      <c r="L79" s="13"/>
      <c r="M79" s="13"/>
    </row>
    <row r="80" spans="1:13" ht="18">
      <c r="A80" s="11" t="s">
        <v>142</v>
      </c>
      <c r="B80" s="1" t="s">
        <v>2</v>
      </c>
      <c r="C80" s="8" t="s">
        <v>143</v>
      </c>
      <c r="D80" s="8">
        <v>9825</v>
      </c>
      <c r="E80" s="1">
        <v>1</v>
      </c>
      <c r="F80" s="1">
        <v>1000</v>
      </c>
      <c r="G80" s="1">
        <v>12312.8</v>
      </c>
      <c r="H80" s="1">
        <v>0</v>
      </c>
      <c r="I80" s="1">
        <v>0</v>
      </c>
      <c r="J80" s="13">
        <f>IF(E80=1,($H$1-G80)+(H80),IF(E80=2,($H$1-G80)+(H80),IF(E80=3,($H$1-G80)+(H80),IF(E80=4,($H$1-G80)+(H80),IF(E80=5,($H$4-G80)+(H80),IF(E80=6,"","   n/a"))))))</f>
        <v>879.7000000000007</v>
      </c>
      <c r="K80" s="13">
        <f>IF(E80=1,($H$1-G80)+(I80),IF(E80=5,($H$4-G80)+(I80),IF(E80=2,($H$1-G80)+(I80),IF(E80=4,($H$1-G80)+(I80),IF(E80=3,($H$1-G80)+(I80),IF(E80=6,"","         n/a"))))))</f>
        <v>879.7000000000007</v>
      </c>
      <c r="L80" s="13">
        <f>IF(E80=1,(F80+G80)-(I80),IF(E80=5,(F80+G80)-(I80),IF(E80=4,(F80+G80)-(I80),IF(E80=2,(F80+G80)-(H80),IF(F80=3,"","           n/a")))))</f>
        <v>13312.8</v>
      </c>
      <c r="M80" s="13">
        <f>IF(E80=1,(F80-I80)-($H$1-G80),IF(E80=5,(F80-I80)-($H$4-G80),IF(E80=4,(F80-I80)-($H$1-G80),IF(E80=2,(F80-J80),IF($E$8=3,0,"           n/a")))))</f>
        <v>120.29999999999927</v>
      </c>
    </row>
    <row r="81" spans="1:13" ht="18">
      <c r="A81" s="11" t="s">
        <v>144</v>
      </c>
      <c r="B81" s="1" t="s">
        <v>2</v>
      </c>
      <c r="C81" s="8" t="s">
        <v>145</v>
      </c>
      <c r="D81" s="8">
        <v>330016</v>
      </c>
      <c r="E81" s="1">
        <v>1</v>
      </c>
      <c r="F81" s="1">
        <v>2500</v>
      </c>
      <c r="G81" s="1">
        <v>12308.2</v>
      </c>
      <c r="H81" s="1">
        <v>0</v>
      </c>
      <c r="I81" s="1">
        <v>0</v>
      </c>
      <c r="J81" s="13">
        <f>IF(E81=1,($H$1-G81)+(H81),IF(E81=2,($H$1-G81)+(H81),IF(E81=3,($H$1-G81)+(H81),IF(E81=4,($H$1-G81)+(H81),IF(E81=5,($H$4-G81)+(H81),IF(E81=6,"","   n/a"))))))</f>
        <v>884.2999999999993</v>
      </c>
      <c r="K81" s="13">
        <f>IF(E81=1,($H$1-G81)+(I81),IF(E81=5,($H$4-G81)+(I81),IF(E81=2,($H$1-G81)+(I81),IF(E81=4,($H$1-G81)+(I81),IF(E81=3,($H$1-G81)+(I81),IF(E81=6,"","         n/a"))))))</f>
        <v>884.2999999999993</v>
      </c>
      <c r="L81" s="13">
        <f>IF(E81=1,(F81+G81)-(I81),IF(E81=5,(F81+G81)-(I81),IF(E81=4,(F81+G81)-(I81),IF(E81=2,(F81+G81)-(H81),IF(F81=3,"","           n/a")))))</f>
        <v>14808.2</v>
      </c>
      <c r="M81" s="13">
        <f>IF(E81=1,(F81-I81)-($H$1-G81),IF(E81=5,(F81-I81)-($H$4-G81),IF(E81=4,(F81-I81)-($H$1-G81),IF(E81=2,(F81-J81),IF($E$8=3,0,"           n/a")))))</f>
        <v>1615.7000000000007</v>
      </c>
    </row>
    <row r="82" spans="1:13" ht="18">
      <c r="A82" s="11" t="s">
        <v>146</v>
      </c>
      <c r="B82" s="1" t="s">
        <v>2</v>
      </c>
      <c r="C82" s="8">
        <v>23077068</v>
      </c>
      <c r="D82" s="8" t="s">
        <v>147</v>
      </c>
      <c r="E82" s="1">
        <v>1</v>
      </c>
      <c r="F82" s="1">
        <v>2500</v>
      </c>
      <c r="G82" s="1">
        <v>12918.5</v>
      </c>
      <c r="H82" s="1">
        <v>715.5</v>
      </c>
      <c r="I82" s="1">
        <v>715.5</v>
      </c>
      <c r="J82" s="13">
        <f>IF(E82=1,($H$1-G82)+(H82),IF(E82=2,($H$1-G82)+(H82),IF(E82=3,($H$1-G82)+(H82),IF(E82=4,($H$1-G82)+(H82),IF(E82=5,($H$4-G82)+(H82),IF(E82=6,"","   n/a"))))))</f>
        <v>989.5</v>
      </c>
      <c r="K82" s="13">
        <f>IF(E82=1,($H$1-G82)+(I82),IF(E82=5,($H$4-G82)+(I82),IF(E82=2,($H$1-G82)+(I82),IF(E82=4,($H$1-G82)+(I82),IF(E82=3,($H$1-G82)+(I82),IF(E82=6,"","         n/a"))))))</f>
        <v>989.5</v>
      </c>
      <c r="L82" s="13">
        <f>IF(E82=1,(F82+G82)-(I82),IF(E82=5,(F82+G82)-(I82),IF(E82=4,(F82+G82)-(I82),IF(E82=2,(F82+G82)-(H82),IF(F82=3,"","           n/a")))))</f>
        <v>14703</v>
      </c>
      <c r="M82" s="13">
        <f>IF(E82=1,(F82-I82)-($H$1-G82),IF(E82=5,(F82-I82)-($H$4-G82),IF(E82=4,(F82-I82)-($H$1-G82),IF(E82=2,(F82-J82),IF($E$8=3,0,"           n/a")))))</f>
        <v>1510.5</v>
      </c>
    </row>
    <row r="83" spans="1:13" ht="18">
      <c r="A83" s="11" t="s">
        <v>148</v>
      </c>
      <c r="B83" s="1" t="s">
        <v>2</v>
      </c>
      <c r="C83" s="8">
        <v>6899253</v>
      </c>
      <c r="D83" s="8" t="s">
        <v>149</v>
      </c>
      <c r="E83" s="1">
        <v>1</v>
      </c>
      <c r="F83" s="1">
        <v>4000</v>
      </c>
      <c r="G83" s="1">
        <v>12787.7</v>
      </c>
      <c r="H83" s="1">
        <v>0</v>
      </c>
      <c r="I83" s="1">
        <v>0</v>
      </c>
      <c r="J83" s="13">
        <f>IF(E83=1,($H$1-G83)+(H83),IF(E83=2,($H$1-G83)+(H83),IF(E83=3,($H$1-G83)+(H83),IF(E83=4,($H$1-G83)+(H83),IF(E83=5,($H$4-G83)+(H83),IF(E83=6,"","   n/a"))))))</f>
        <v>404.7999999999993</v>
      </c>
      <c r="K83" s="13">
        <f>IF(E83=1,($H$1-G83)+(I83),IF(E83=5,($H$4-G83)+(I83),IF(E83=2,($H$1-G83)+(I83),IF(E83=4,($H$1-G83)+(I83),IF(E83=3,($H$1-G83)+(I83),IF(E83=6,"","         n/a"))))))</f>
        <v>404.7999999999993</v>
      </c>
      <c r="L83" s="13">
        <f>IF(E83=1,(F83+G83)-(I83),IF(E83=5,(F83+G83)-(I83),IF(E83=4,(F83+G83)-(I83),IF(E83=2,(F83+G83)-(H83),IF(F83=3,"","           n/a")))))</f>
        <v>16787.7</v>
      </c>
      <c r="M83" s="13">
        <f>IF(E83=1,(F83-I83)-($H$1-G83),IF(E83=5,(F83-I83)-($H$4-G83),IF(E83=4,(F83-I83)-($H$1-G83),IF(E83=2,(F83-J83),IF($E$8=3,0,"           n/a")))))</f>
        <v>3595.2000000000007</v>
      </c>
    </row>
    <row r="84" spans="1:13" ht="18">
      <c r="A84" s="11" t="s">
        <v>125</v>
      </c>
      <c r="B84" s="1" t="s">
        <v>2</v>
      </c>
      <c r="C84" s="8">
        <v>6890550</v>
      </c>
      <c r="D84" s="8">
        <v>290253</v>
      </c>
      <c r="E84" s="1">
        <v>1</v>
      </c>
      <c r="F84" s="1">
        <v>3500</v>
      </c>
      <c r="G84" s="1">
        <v>11661.5</v>
      </c>
      <c r="H84" s="1">
        <v>0</v>
      </c>
      <c r="I84" s="1">
        <v>0</v>
      </c>
      <c r="J84" s="13">
        <f aca="true" t="shared" si="17" ref="J84:J96">IF(E84=1,($H$1-G84)+(H84),IF(E84=2,($H$1-G84)+(H84),IF(E84=3,($H$1-G84)+(H84),IF(E84=4,($H$1-G84)+(H84),IF(E84=5,($H$4-G84)+(H84),IF(E84=6,"","   n/a"))))))</f>
        <v>1531</v>
      </c>
      <c r="K84" s="13">
        <f aca="true" t="shared" si="18" ref="K84:K96">IF(E84=1,($H$1-G84)+(I84),IF(E84=5,($H$4-G84)+(I84),IF(E84=2,($H$1-G84)+(I84),IF(E84=4,($H$1-G84)+(I84),IF(E84=3,($H$1-G84)+(I84),IF(E84=6,"","         n/a"))))))</f>
        <v>1531</v>
      </c>
      <c r="L84" s="13">
        <f aca="true" t="shared" si="19" ref="L84:L96">IF(E84=1,(F84+G84)-(I84),IF(E84=5,(F84+G84)-(I84),IF(E84=4,(F84+G84)-(I84),IF(E84=2,(F84+G84)-(H84),IF(F84=3,"","           n/a")))))</f>
        <v>15161.5</v>
      </c>
      <c r="M84" s="13">
        <f aca="true" t="shared" si="20" ref="M84:M96">IF(E84=1,(F84-I84)-($H$1-G84),IF(E84=5,(F84-I84)-($H$4-G84),IF(E84=4,(F84-I84)-($H$1-G84),IF(E84=2,(F84-J84),IF($E$8=3,0,"           n/a")))))</f>
        <v>1969</v>
      </c>
    </row>
    <row r="85" spans="1:13" ht="18">
      <c r="A85" s="11" t="s">
        <v>125</v>
      </c>
      <c r="B85" s="1" t="s">
        <v>2</v>
      </c>
      <c r="C85" s="8">
        <v>6890550</v>
      </c>
      <c r="D85" s="8">
        <v>290253</v>
      </c>
      <c r="E85" s="1">
        <v>4</v>
      </c>
      <c r="F85" s="1">
        <v>1750</v>
      </c>
      <c r="G85" s="1">
        <v>11661.5</v>
      </c>
      <c r="H85" s="1">
        <v>0</v>
      </c>
      <c r="I85" s="1">
        <v>0</v>
      </c>
      <c r="J85" s="13">
        <f>IF(E85=1,($H$1-G85)+(H85),IF(E85=2,($H$1-G85)+(H85),IF(E85=3,($H$1-G85)+(H85),IF(E85=4,($H$1-G85)+(H85),IF(E85=5,($H$4-G85)+(H85),IF(E85=6,"","   n/a"))))))</f>
        <v>1531</v>
      </c>
      <c r="K85" s="13">
        <f>IF(E85=1,($H$1-G85)+(I85),IF(E85=5,($H$4-G85)+(I85),IF(E85=2,($H$1-G85)+(I85),IF(E85=4,($H$1-G85)+(I85),IF(E85=3,($H$1-G85)+(I85),IF(E85=6,"","         n/a"))))))</f>
        <v>1531</v>
      </c>
      <c r="L85" s="13">
        <f>IF(E85=1,(F85+G85)-(I85),IF(E85=5,(F85+G85)-(I85),IF(E85=4,(F85+G85)-(I85),IF(E85=2,(F85+G85)-(H85),IF(F85=3,"","           n/a")))))</f>
        <v>13411.5</v>
      </c>
      <c r="M85" s="13">
        <f>IF(E85=1,(F85-I85)-($H$1-G85),IF(E85=5,(F85-I85)-($H$4-G85),IF(E85=4,(F85-I85)-($H$1-G85),IF(E85=2,(F85-J85),IF($E$8=3,0,"           n/a")))))</f>
        <v>219</v>
      </c>
    </row>
    <row r="86" spans="1:13" ht="18">
      <c r="A86" s="11" t="s">
        <v>126</v>
      </c>
      <c r="B86" s="1" t="s">
        <v>2</v>
      </c>
      <c r="C86" s="8">
        <v>23058147</v>
      </c>
      <c r="D86" s="8" t="s">
        <v>127</v>
      </c>
      <c r="E86" s="1">
        <v>2</v>
      </c>
      <c r="F86" s="1">
        <v>3550</v>
      </c>
      <c r="G86" s="1">
        <v>11661.5</v>
      </c>
      <c r="H86" s="1">
        <v>0</v>
      </c>
      <c r="I86" s="1">
        <v>0</v>
      </c>
      <c r="J86" s="13">
        <f t="shared" si="17"/>
        <v>1531</v>
      </c>
      <c r="K86" s="13">
        <f t="shared" si="18"/>
        <v>1531</v>
      </c>
      <c r="L86" s="13">
        <f t="shared" si="19"/>
        <v>15211.5</v>
      </c>
      <c r="M86" s="13">
        <f t="shared" si="20"/>
        <v>2019</v>
      </c>
    </row>
    <row r="87" spans="1:13" ht="18">
      <c r="A87" s="11" t="s">
        <v>128</v>
      </c>
      <c r="B87" s="1" t="s">
        <v>2</v>
      </c>
      <c r="C87" s="8">
        <v>6898735</v>
      </c>
      <c r="D87" s="8">
        <v>24182</v>
      </c>
      <c r="E87" s="1">
        <v>1</v>
      </c>
      <c r="F87" s="1">
        <v>3500</v>
      </c>
      <c r="G87" s="1">
        <v>11661.5</v>
      </c>
      <c r="H87" s="1">
        <v>0</v>
      </c>
      <c r="I87" s="1">
        <v>0</v>
      </c>
      <c r="J87" s="13">
        <f t="shared" si="17"/>
        <v>1531</v>
      </c>
      <c r="K87" s="13">
        <f t="shared" si="18"/>
        <v>1531</v>
      </c>
      <c r="L87" s="13">
        <f t="shared" si="19"/>
        <v>15161.5</v>
      </c>
      <c r="M87" s="13">
        <f t="shared" si="20"/>
        <v>1969</v>
      </c>
    </row>
    <row r="88" spans="1:13" ht="18">
      <c r="A88" s="11" t="s">
        <v>128</v>
      </c>
      <c r="B88" s="1" t="s">
        <v>2</v>
      </c>
      <c r="C88" s="8">
        <v>6898735</v>
      </c>
      <c r="D88" s="8">
        <v>24182</v>
      </c>
      <c r="E88" s="1">
        <v>4</v>
      </c>
      <c r="F88" s="1">
        <v>1750</v>
      </c>
      <c r="G88" s="1">
        <v>11661.5</v>
      </c>
      <c r="H88" s="1">
        <v>0</v>
      </c>
      <c r="I88" s="1">
        <v>0</v>
      </c>
      <c r="J88" s="13">
        <f>IF(E88=1,($H$1-G88)+(H88),IF(E88=2,($H$1-G88)+(H88),IF(E88=3,($H$1-G88)+(H88),IF(E88=4,($H$1-G88)+(H88),IF(E88=5,($H$4-G88)+(H88),IF(E88=6,"","   n/a"))))))</f>
        <v>1531</v>
      </c>
      <c r="K88" s="13">
        <f>IF(E88=1,($H$1-G88)+(I88),IF(E88=5,($H$4-G88)+(I88),IF(E88=2,($H$1-G88)+(I88),IF(E88=4,($H$1-G88)+(I88),IF(E88=3,($H$1-G88)+(I88),IF(E88=6,"","         n/a"))))))</f>
        <v>1531</v>
      </c>
      <c r="L88" s="13">
        <f>IF(E88=1,(F88+G88)-(I88),IF(E88=5,(F88+G88)-(I88),IF(E88=4,(F88+G88)-(I88),IF(E88=2,(F88+G88)-(H88),IF(F88=3,"","           n/a")))))</f>
        <v>13411.5</v>
      </c>
      <c r="M88" s="13">
        <f>IF(E88=1,(F88-I88)-($H$1-G88),IF(E88=5,(F88-I88)-($H$4-G88),IF(E88=4,(F88-I88)-($H$1-G88),IF(E88=2,(F88-J88),IF($E$8=3,0,"           n/a")))))</f>
        <v>219</v>
      </c>
    </row>
    <row r="89" spans="1:13" ht="18">
      <c r="A89" s="11" t="s">
        <v>129</v>
      </c>
      <c r="B89" s="1" t="s">
        <v>2</v>
      </c>
      <c r="C89" s="8">
        <v>6886407</v>
      </c>
      <c r="D89" s="8" t="s">
        <v>130</v>
      </c>
      <c r="E89" s="1">
        <v>2</v>
      </c>
      <c r="F89" s="1">
        <v>1775</v>
      </c>
      <c r="G89" s="1">
        <v>11661.5</v>
      </c>
      <c r="H89" s="1">
        <v>0</v>
      </c>
      <c r="I89" s="1">
        <v>0</v>
      </c>
      <c r="J89" s="13">
        <f t="shared" si="17"/>
        <v>1531</v>
      </c>
      <c r="K89" s="13">
        <f t="shared" si="18"/>
        <v>1531</v>
      </c>
      <c r="L89" s="13">
        <f t="shared" si="19"/>
        <v>13436.5</v>
      </c>
      <c r="M89" s="13">
        <f t="shared" si="20"/>
        <v>244</v>
      </c>
    </row>
    <row r="90" spans="1:13" ht="18">
      <c r="A90" s="11" t="s">
        <v>132</v>
      </c>
      <c r="B90" s="1" t="s">
        <v>2</v>
      </c>
      <c r="C90" s="8">
        <v>6898782</v>
      </c>
      <c r="D90" s="8" t="s">
        <v>131</v>
      </c>
      <c r="E90" s="1">
        <v>2</v>
      </c>
      <c r="F90" s="1">
        <v>1775</v>
      </c>
      <c r="G90" s="1">
        <v>11661.5</v>
      </c>
      <c r="H90" s="1">
        <v>0</v>
      </c>
      <c r="I90" s="1">
        <v>0</v>
      </c>
      <c r="J90" s="13">
        <f t="shared" si="17"/>
        <v>1531</v>
      </c>
      <c r="K90" s="13">
        <f t="shared" si="18"/>
        <v>1531</v>
      </c>
      <c r="L90" s="13">
        <f t="shared" si="19"/>
        <v>13436.5</v>
      </c>
      <c r="M90" s="13">
        <f t="shared" si="20"/>
        <v>244</v>
      </c>
    </row>
    <row r="91" spans="1:13" ht="18">
      <c r="A91" s="11" t="s">
        <v>133</v>
      </c>
      <c r="B91" s="1" t="s">
        <v>2</v>
      </c>
      <c r="C91" s="8">
        <v>23001967</v>
      </c>
      <c r="D91" s="8" t="s">
        <v>134</v>
      </c>
      <c r="E91" s="1">
        <v>2</v>
      </c>
      <c r="F91" s="1">
        <v>4550</v>
      </c>
      <c r="G91" s="13">
        <v>11661.5</v>
      </c>
      <c r="H91" s="1">
        <v>0</v>
      </c>
      <c r="I91" s="1">
        <v>0</v>
      </c>
      <c r="J91" s="13">
        <f t="shared" si="17"/>
        <v>1531</v>
      </c>
      <c r="K91" s="13">
        <f t="shared" si="18"/>
        <v>1531</v>
      </c>
      <c r="L91" s="13">
        <f t="shared" si="19"/>
        <v>16211.5</v>
      </c>
      <c r="M91" s="13">
        <f t="shared" si="20"/>
        <v>3019</v>
      </c>
    </row>
    <row r="92" spans="1:13" ht="18">
      <c r="A92" s="1" t="s">
        <v>135</v>
      </c>
      <c r="B92" s="1" t="s">
        <v>2</v>
      </c>
      <c r="C92" s="8">
        <v>6853279</v>
      </c>
      <c r="D92" s="8" t="s">
        <v>136</v>
      </c>
      <c r="E92" s="1">
        <v>2</v>
      </c>
      <c r="F92" s="1">
        <v>4550</v>
      </c>
      <c r="G92" s="1">
        <v>11661.5</v>
      </c>
      <c r="H92" s="1">
        <v>0</v>
      </c>
      <c r="I92" s="1">
        <v>0</v>
      </c>
      <c r="J92" s="13">
        <f t="shared" si="17"/>
        <v>1531</v>
      </c>
      <c r="K92" s="13">
        <f t="shared" si="18"/>
        <v>1531</v>
      </c>
      <c r="L92" s="13">
        <f t="shared" si="19"/>
        <v>16211.5</v>
      </c>
      <c r="M92" s="13">
        <f t="shared" si="20"/>
        <v>3019</v>
      </c>
    </row>
    <row r="93" spans="1:13" ht="18">
      <c r="A93" s="1" t="s">
        <v>137</v>
      </c>
      <c r="B93" s="1" t="s">
        <v>2</v>
      </c>
      <c r="C93" s="8" t="s">
        <v>138</v>
      </c>
      <c r="D93" s="8">
        <v>17285</v>
      </c>
      <c r="E93" s="1">
        <v>1</v>
      </c>
      <c r="F93" s="1">
        <v>2000</v>
      </c>
      <c r="G93" s="1">
        <v>11661.5</v>
      </c>
      <c r="H93" s="1">
        <v>0</v>
      </c>
      <c r="I93" s="1">
        <v>0</v>
      </c>
      <c r="J93" s="13">
        <f t="shared" si="17"/>
        <v>1531</v>
      </c>
      <c r="K93" s="13">
        <f t="shared" si="18"/>
        <v>1531</v>
      </c>
      <c r="L93" s="13">
        <f t="shared" si="19"/>
        <v>13661.5</v>
      </c>
      <c r="M93" s="13">
        <f t="shared" si="20"/>
        <v>469</v>
      </c>
    </row>
    <row r="94" spans="1:13" ht="18">
      <c r="A94" s="11" t="s">
        <v>139</v>
      </c>
      <c r="B94" s="1" t="s">
        <v>2</v>
      </c>
      <c r="C94" s="8" t="s">
        <v>140</v>
      </c>
      <c r="D94" s="8" t="s">
        <v>141</v>
      </c>
      <c r="E94" s="1">
        <v>1</v>
      </c>
      <c r="F94" s="1">
        <v>3500</v>
      </c>
      <c r="G94" s="1">
        <v>12918.5</v>
      </c>
      <c r="H94" s="1">
        <v>950.8</v>
      </c>
      <c r="I94" s="1">
        <v>950.8</v>
      </c>
      <c r="J94" s="13">
        <f t="shared" si="17"/>
        <v>1224.8</v>
      </c>
      <c r="K94" s="13">
        <f t="shared" si="18"/>
        <v>1224.8</v>
      </c>
      <c r="L94" s="13">
        <f t="shared" si="19"/>
        <v>15467.7</v>
      </c>
      <c r="M94" s="13">
        <f t="shared" si="20"/>
        <v>2275.2</v>
      </c>
    </row>
    <row r="95" spans="1:13" ht="18">
      <c r="A95" s="11"/>
      <c r="B95" s="1"/>
      <c r="C95" s="8"/>
      <c r="D95" s="8"/>
      <c r="E95" s="1"/>
      <c r="F95" s="1"/>
      <c r="G95" s="1"/>
      <c r="H95" s="1"/>
      <c r="I95" s="1"/>
      <c r="J95" s="13"/>
      <c r="K95" s="13"/>
      <c r="L95" s="13"/>
      <c r="M95" s="13"/>
    </row>
    <row r="96" spans="1:13" ht="18">
      <c r="A96" s="11" t="s">
        <v>179</v>
      </c>
      <c r="B96" s="1" t="s">
        <v>2</v>
      </c>
      <c r="C96" s="8" t="s">
        <v>180</v>
      </c>
      <c r="D96" s="8" t="s">
        <v>181</v>
      </c>
      <c r="E96" s="1">
        <v>1</v>
      </c>
      <c r="F96" s="1">
        <v>3000</v>
      </c>
      <c r="G96" s="1">
        <v>12918.3</v>
      </c>
      <c r="H96" s="1">
        <v>0</v>
      </c>
      <c r="I96" s="1">
        <v>0</v>
      </c>
      <c r="J96" s="13">
        <f t="shared" si="17"/>
        <v>274.2000000000007</v>
      </c>
      <c r="K96" s="13">
        <f t="shared" si="18"/>
        <v>274.2000000000007</v>
      </c>
      <c r="L96" s="13">
        <f t="shared" si="19"/>
        <v>15918.3</v>
      </c>
      <c r="M96" s="13">
        <f t="shared" si="20"/>
        <v>2725.7999999999993</v>
      </c>
    </row>
    <row r="97" spans="1:13" ht="18">
      <c r="A97" s="11" t="s">
        <v>179</v>
      </c>
      <c r="B97" s="1" t="s">
        <v>2</v>
      </c>
      <c r="C97" s="8" t="s">
        <v>180</v>
      </c>
      <c r="D97" s="8" t="s">
        <v>181</v>
      </c>
      <c r="E97" s="1">
        <v>4</v>
      </c>
      <c r="F97" s="1">
        <v>1500</v>
      </c>
      <c r="G97" s="1">
        <v>12918.3</v>
      </c>
      <c r="H97" s="1">
        <v>0</v>
      </c>
      <c r="I97" s="1">
        <v>0</v>
      </c>
      <c r="J97" s="13">
        <f>IF(E97=1,($H$1-G97)+(H97),IF(E97=2,($H$1-G97)+(H97),IF(E97=3,($H$1-G97)+(H97),IF(E97=4,($H$1-G97)+(H97),IF(E97=5,($H$4-G97)+(H97),IF(E97=6,"","   n/a"))))))</f>
        <v>274.2000000000007</v>
      </c>
      <c r="K97" s="13">
        <f>IF(E97=1,($H$1-G97)+(I97),IF(E97=5,($H$4-G97)+(I97),IF(E97=2,($H$1-G97)+(I97),IF(E97=4,($H$1-G97)+(I97),IF(E97=3,($H$1-G97)+(I97),IF(E97=6,"","         n/a"))))))</f>
        <v>274.2000000000007</v>
      </c>
      <c r="L97" s="13">
        <f>IF(E97=1,(F97+G97)-(I97),IF(E97=5,(F97+G97)-(I97),IF(E97=4,(F97+G97)-(I97),IF(E97=2,(F97+G97)-(H97),IF(F97=3,"","           n/a")))))</f>
        <v>14418.3</v>
      </c>
      <c r="M97" s="13">
        <f>IF(E97=1,(F97-I97)-($H$1-G97),IF(E97=5,(F97-I97)-($H$4-G97),IF(E97=4,(F97-I97)-($H$1-G97),IF(E97=2,(F97-J97),IF($E$8=3,0,"           n/a")))))</f>
        <v>1225.7999999999993</v>
      </c>
    </row>
    <row r="98" spans="1:13" ht="18">
      <c r="A98" s="11" t="s">
        <v>182</v>
      </c>
      <c r="B98" s="1" t="s">
        <v>2</v>
      </c>
      <c r="C98" s="8" t="s">
        <v>183</v>
      </c>
      <c r="D98" s="8" t="s">
        <v>184</v>
      </c>
      <c r="E98" s="1">
        <v>1</v>
      </c>
      <c r="F98" s="1">
        <v>6000</v>
      </c>
      <c r="G98" s="1">
        <v>11725.8</v>
      </c>
      <c r="H98" s="1">
        <v>1406</v>
      </c>
      <c r="I98" s="1">
        <v>1406</v>
      </c>
      <c r="J98" s="13">
        <f>IF(E98=1,($H$1-G98)+(H98),IF(E98=2,($H$1-G98)+(H98),IF(E98=3,($H$1-G98)+(H98),IF(E98=4,($H$1-G98)+(H98),IF(E98=5,($H$4-G98)+(H98),IF(E98=6,"","   n/a"))))))</f>
        <v>2872.7000000000007</v>
      </c>
      <c r="K98" s="13">
        <f>IF(E98=1,($H$1-G98)+(I98),IF(E98=5,($H$4-G98)+(I98),IF(E98=2,($H$1-G98)+(I98),IF(E98=4,($H$1-G98)+(I98),IF(E98=3,($H$1-G98)+(I98),IF(E98=6,"","         n/a"))))))</f>
        <v>2872.7000000000007</v>
      </c>
      <c r="L98" s="13">
        <f>IF(E98=1,(F98+G98)-(I98),IF(E98=5,(F98+G98)-(I98),IF(E98=4,(F98+G98)-(I98),IF(E98=2,(F98+G98)-(H98),IF(F98=3,"","           n/a")))))</f>
        <v>16319.8</v>
      </c>
      <c r="M98" s="13">
        <f>IF(E98=1,(F98-I98)-($H$1-G98),IF(E98=5,(F98-I98)-($H$4-G98),IF(E98=4,(F98-I98)-($H$1-G98),IF(E98=2,(F98-J98),IF($E$8=3,0,"           n/a")))))</f>
        <v>3127.2999999999993</v>
      </c>
    </row>
    <row r="99" spans="1:13" ht="18">
      <c r="A99" s="11" t="s">
        <v>182</v>
      </c>
      <c r="B99" s="1" t="s">
        <v>2</v>
      </c>
      <c r="C99" s="8" t="s">
        <v>183</v>
      </c>
      <c r="D99" s="8" t="s">
        <v>184</v>
      </c>
      <c r="E99" s="1">
        <v>4</v>
      </c>
      <c r="F99" s="1">
        <v>1500</v>
      </c>
      <c r="G99" s="1">
        <v>11725.8</v>
      </c>
      <c r="H99" s="1">
        <v>0</v>
      </c>
      <c r="I99" s="1">
        <v>0</v>
      </c>
      <c r="J99" s="13">
        <f>IF(E99=1,($H$1-G99)+(H99),IF(E99=2,($H$1-G99)+(H99),IF(E99=3,($H$1-G99)+(H99),IF(E99=4,($H$1-G99)+(H99),IF(E99=5,($H$4-G99)+(H99),IF(E99=6,"","   n/a"))))))</f>
        <v>1466.7000000000007</v>
      </c>
      <c r="K99" s="13">
        <f>IF(E99=1,($H$1-G99)+(I99),IF(E99=5,($H$4-G99)+(I99),IF(E99=2,($H$1-G99)+(I99),IF(E99=4,($H$1-G99)+(I99),IF(E99=3,($H$1-G99)+(I99),IF(E99=6,"","         n/a"))))))</f>
        <v>1466.7000000000007</v>
      </c>
      <c r="L99" s="13">
        <f>IF(E99=1,(F99+G99)-(I99),IF(E99=5,(F99+G99)-(I99),IF(E99=4,(F99+G99)-(I99),IF(E99=2,(F99+G99)-(H99),IF(F99=3,"","           n/a")))))</f>
        <v>13225.8</v>
      </c>
      <c r="M99" s="13">
        <f>IF(E99=1,(F99-I99)-($H$1-G99),IF(E99=5,(F99-I99)-($H$4-G99),IF(E99=4,(F99-I99)-($H$1-G99),IF(E99=2,(F99-J99),IF($E$8=3,0,"           n/a")))))</f>
        <v>33.29999999999927</v>
      </c>
    </row>
    <row r="131" spans="1:13" ht="18">
      <c r="A131" s="1"/>
      <c r="B131" s="1"/>
      <c r="C131" s="1"/>
      <c r="D131" s="1"/>
      <c r="E131" s="1"/>
      <c r="F131" s="1"/>
      <c r="G131" s="1"/>
      <c r="H131" s="1"/>
      <c r="I131" s="1"/>
      <c r="J131" s="13"/>
      <c r="K131" s="13"/>
      <c r="L131" s="13"/>
      <c r="M131" s="13"/>
    </row>
    <row r="132" spans="1:13" ht="18">
      <c r="A132" s="1"/>
      <c r="B132" s="1"/>
      <c r="C132" s="1"/>
      <c r="D132" s="1"/>
      <c r="E132" s="1"/>
      <c r="F132" s="1"/>
      <c r="G132" s="1"/>
      <c r="H132" s="1"/>
      <c r="I132" s="1"/>
      <c r="J132" s="13"/>
      <c r="K132" s="13"/>
      <c r="L132" s="13"/>
      <c r="M132" s="13"/>
    </row>
    <row r="133" spans="1:13" ht="18">
      <c r="A133" s="1"/>
      <c r="B133" s="1"/>
      <c r="C133" s="1"/>
      <c r="D133" s="1"/>
      <c r="E133" s="1"/>
      <c r="F133" s="1"/>
      <c r="G133" s="1"/>
      <c r="H133" s="1"/>
      <c r="I133" s="1"/>
      <c r="J133" s="13"/>
      <c r="K133" s="13"/>
      <c r="L133" s="13"/>
      <c r="M133" s="13"/>
    </row>
    <row r="134" spans="1:13" ht="18">
      <c r="A134" s="1"/>
      <c r="B134" s="1"/>
      <c r="C134" s="1"/>
      <c r="D134" s="1"/>
      <c r="E134" s="1"/>
      <c r="F134" s="1"/>
      <c r="G134" s="1"/>
      <c r="H134" s="1"/>
      <c r="I134" s="1"/>
      <c r="J134" s="13"/>
      <c r="K134" s="13"/>
      <c r="L134" s="13"/>
      <c r="M134" s="13"/>
    </row>
    <row r="135" spans="1:13" ht="18">
      <c r="A135" s="1"/>
      <c r="B135" s="1"/>
      <c r="C135" s="1"/>
      <c r="D135" s="1"/>
      <c r="E135" s="1"/>
      <c r="F135" s="1"/>
      <c r="G135" s="1"/>
      <c r="H135" s="1"/>
      <c r="I135" s="1"/>
      <c r="J135" s="13"/>
      <c r="K135" s="13"/>
      <c r="L135" s="13"/>
      <c r="M135" s="13"/>
    </row>
    <row r="136" spans="1:13" ht="18">
      <c r="A136" s="1"/>
      <c r="B136" s="1"/>
      <c r="C136" s="1"/>
      <c r="D136" s="1"/>
      <c r="E136" s="1"/>
      <c r="F136" s="1"/>
      <c r="G136" s="1"/>
      <c r="H136" s="1"/>
      <c r="I136" s="1"/>
      <c r="J136" s="13"/>
      <c r="K136" s="13"/>
      <c r="L136" s="13"/>
      <c r="M136" s="13"/>
    </row>
    <row r="137" spans="1:13" ht="18">
      <c r="A137" s="1"/>
      <c r="B137" s="1"/>
      <c r="C137" s="1"/>
      <c r="D137" s="1"/>
      <c r="E137" s="1"/>
      <c r="F137" s="1"/>
      <c r="G137" s="1"/>
      <c r="H137" s="1"/>
      <c r="I137" s="1"/>
      <c r="J137" s="13"/>
      <c r="K137" s="13"/>
      <c r="L137" s="13"/>
      <c r="M137" s="13"/>
    </row>
    <row r="138" spans="1:13" ht="18">
      <c r="A138" s="1"/>
      <c r="B138" s="1"/>
      <c r="C138" s="1"/>
      <c r="D138" s="1"/>
      <c r="E138" s="1"/>
      <c r="F138" s="1"/>
      <c r="G138" s="1"/>
      <c r="H138" s="1"/>
      <c r="I138" s="1"/>
      <c r="J138" s="13"/>
      <c r="K138" s="13"/>
      <c r="L138" s="13"/>
      <c r="M138" s="13"/>
    </row>
    <row r="139" spans="1:13" ht="18">
      <c r="A139" s="1"/>
      <c r="B139" s="1"/>
      <c r="C139" s="1"/>
      <c r="D139" s="1"/>
      <c r="E139" s="1"/>
      <c r="F139" s="1"/>
      <c r="G139" s="1"/>
      <c r="H139" s="1"/>
      <c r="I139" s="1"/>
      <c r="J139" s="13"/>
      <c r="K139" s="13"/>
      <c r="L139" s="13"/>
      <c r="M139" s="13"/>
    </row>
    <row r="140" spans="1:13" ht="18">
      <c r="A140" s="1"/>
      <c r="B140" s="1"/>
      <c r="C140" s="1"/>
      <c r="D140" s="1"/>
      <c r="E140" s="1"/>
      <c r="F140" s="1"/>
      <c r="G140" s="1"/>
      <c r="H140" s="1"/>
      <c r="I140" s="1"/>
      <c r="J140" s="13"/>
      <c r="K140" s="13"/>
      <c r="L140" s="13"/>
      <c r="M140" s="13"/>
    </row>
    <row r="141" spans="1:13" ht="18">
      <c r="A141" s="1"/>
      <c r="B141" s="1"/>
      <c r="C141" s="1"/>
      <c r="D141" s="1"/>
      <c r="E141" s="1"/>
      <c r="F141" s="1"/>
      <c r="G141" s="1"/>
      <c r="H141" s="1"/>
      <c r="I141" s="1"/>
      <c r="J141" s="13"/>
      <c r="K141" s="13"/>
      <c r="L141" s="13"/>
      <c r="M141" s="13"/>
    </row>
    <row r="142" spans="1:13" ht="18">
      <c r="A142" s="1"/>
      <c r="B142" s="1"/>
      <c r="C142" s="1"/>
      <c r="D142" s="1"/>
      <c r="E142" s="1"/>
      <c r="F142" s="1"/>
      <c r="G142" s="1"/>
      <c r="H142" s="1"/>
      <c r="I142" s="1"/>
      <c r="J142" s="13"/>
      <c r="K142" s="13"/>
      <c r="L142" s="13"/>
      <c r="M142" s="13"/>
    </row>
    <row r="143" spans="1:13" ht="18">
      <c r="A143" s="1"/>
      <c r="B143" s="1"/>
      <c r="C143" s="1"/>
      <c r="D143" s="1"/>
      <c r="E143" s="1"/>
      <c r="F143" s="1"/>
      <c r="G143" s="1"/>
      <c r="H143" s="1"/>
      <c r="I143" s="1"/>
      <c r="J143" s="13"/>
      <c r="K143" s="13"/>
      <c r="L143" s="13"/>
      <c r="M143" s="13"/>
    </row>
    <row r="144" spans="1:13" ht="18">
      <c r="A144" s="1"/>
      <c r="B144" s="1"/>
      <c r="C144" s="1"/>
      <c r="D144" s="1"/>
      <c r="E144" s="1"/>
      <c r="F144" s="1"/>
      <c r="G144" s="1"/>
      <c r="H144" s="1"/>
      <c r="I144" s="1"/>
      <c r="J144" s="13"/>
      <c r="K144" s="13"/>
      <c r="L144" s="13"/>
      <c r="M144" s="13"/>
    </row>
    <row r="145" spans="1:13" ht="18">
      <c r="A145" s="1"/>
      <c r="B145" s="1"/>
      <c r="C145" s="1"/>
      <c r="D145" s="1"/>
      <c r="E145" s="1"/>
      <c r="F145" s="1"/>
      <c r="G145" s="1"/>
      <c r="H145" s="1"/>
      <c r="I145" s="1"/>
      <c r="J145" s="13"/>
      <c r="K145" s="13"/>
      <c r="L145" s="13"/>
      <c r="M145" s="13"/>
    </row>
    <row r="146" spans="1:13" ht="18">
      <c r="A146" s="1"/>
      <c r="B146" s="1"/>
      <c r="C146" s="1"/>
      <c r="D146" s="1"/>
      <c r="E146" s="1"/>
      <c r="F146" s="1"/>
      <c r="G146" s="1"/>
      <c r="H146" s="1"/>
      <c r="I146" s="1"/>
      <c r="J146" s="13"/>
      <c r="K146" s="13"/>
      <c r="L146" s="13"/>
      <c r="M146" s="13"/>
    </row>
    <row r="147" spans="1:13" ht="18">
      <c r="A147" s="1"/>
      <c r="B147" s="1"/>
      <c r="C147" s="1"/>
      <c r="D147" s="1"/>
      <c r="E147" s="1"/>
      <c r="F147" s="1"/>
      <c r="G147" s="1"/>
      <c r="H147" s="1"/>
      <c r="I147" s="1"/>
      <c r="J147" s="13"/>
      <c r="K147" s="13"/>
      <c r="L147" s="13"/>
      <c r="M147" s="13"/>
    </row>
    <row r="148" spans="1:13" ht="18">
      <c r="A148" s="1"/>
      <c r="B148" s="1"/>
      <c r="C148" s="1"/>
      <c r="D148" s="1"/>
      <c r="E148" s="1"/>
      <c r="F148" s="1"/>
      <c r="G148" s="1"/>
      <c r="H148" s="1"/>
      <c r="I148" s="1"/>
      <c r="J148" s="13" t="s">
        <v>2</v>
      </c>
      <c r="K148" s="13" t="s">
        <v>2</v>
      </c>
      <c r="L148" s="13" t="s">
        <v>2</v>
      </c>
      <c r="M148" s="13"/>
    </row>
    <row r="185" spans="15:20" ht="18">
      <c r="O185" s="1"/>
      <c r="P185" s="1"/>
      <c r="Q185" s="1"/>
      <c r="R185" s="1"/>
      <c r="S185" s="1"/>
      <c r="T185" s="1"/>
    </row>
    <row r="186" spans="15:20" ht="18">
      <c r="O186" s="1"/>
      <c r="P186" s="1"/>
      <c r="Q186" s="1"/>
      <c r="R186" s="1"/>
      <c r="S186" s="1"/>
      <c r="T186" s="1"/>
    </row>
    <row r="187" spans="15:20" ht="18">
      <c r="O187" s="1"/>
      <c r="P187" s="1"/>
      <c r="Q187" s="1"/>
      <c r="R187" s="1"/>
      <c r="S187" s="1"/>
      <c r="T187" s="1"/>
    </row>
    <row r="188" spans="15:20" ht="18">
      <c r="O188" s="1"/>
      <c r="P188" s="1"/>
      <c r="Q188" s="1"/>
      <c r="R188" s="1"/>
      <c r="S188" s="1"/>
      <c r="T188" s="1"/>
    </row>
    <row r="189" spans="15:20" ht="18">
      <c r="O189" s="1"/>
      <c r="P189" s="1"/>
      <c r="Q189" s="1"/>
      <c r="R189" s="1"/>
      <c r="S189" s="1"/>
      <c r="T189" s="1"/>
    </row>
    <row r="190" spans="15:20" ht="18">
      <c r="O190" s="1"/>
      <c r="P190" s="1"/>
      <c r="Q190" s="1"/>
      <c r="R190" s="1"/>
      <c r="S190" s="1"/>
      <c r="T190" s="1"/>
    </row>
    <row r="191" spans="15:20" ht="18">
      <c r="O191" s="1"/>
      <c r="P191" s="1"/>
      <c r="Q191" s="1"/>
      <c r="R191" s="1"/>
      <c r="S191" s="1"/>
      <c r="T191" s="1"/>
    </row>
    <row r="192" spans="15:20" ht="18">
      <c r="O192" s="1"/>
      <c r="P192" s="1"/>
      <c r="Q192" s="1"/>
      <c r="R192" s="1"/>
      <c r="S192" s="1"/>
      <c r="T192" s="1"/>
    </row>
    <row r="193" spans="15:20" ht="18">
      <c r="O193" s="1"/>
      <c r="P193" s="1"/>
      <c r="Q193" s="1"/>
      <c r="R193" s="1"/>
      <c r="S193" s="1"/>
      <c r="T193" s="1"/>
    </row>
    <row r="194" spans="15:20" ht="18">
      <c r="O194" s="1"/>
      <c r="P194" s="1"/>
      <c r="Q194" s="1"/>
      <c r="R194" s="1"/>
      <c r="S194" s="1"/>
      <c r="T194" s="1"/>
    </row>
    <row r="195" spans="15:20" ht="18">
      <c r="O195" s="1"/>
      <c r="P195" s="1"/>
      <c r="Q195" s="1"/>
      <c r="R195" s="1"/>
      <c r="S195" s="1"/>
      <c r="T195" s="1"/>
    </row>
    <row r="196" spans="15:20" ht="18">
      <c r="O196" s="1"/>
      <c r="P196" s="1"/>
      <c r="Q196" s="1"/>
      <c r="R196" s="1"/>
      <c r="S196" s="1"/>
      <c r="T196" s="1"/>
    </row>
    <row r="197" spans="15:20" ht="18">
      <c r="O197" s="1"/>
      <c r="P197" s="1"/>
      <c r="Q197" s="1"/>
      <c r="R197" s="1"/>
      <c r="S197" s="1"/>
      <c r="T197" s="1"/>
    </row>
    <row r="198" spans="15:20" ht="18">
      <c r="O198" s="1"/>
      <c r="P198" s="1"/>
      <c r="Q198" s="1"/>
      <c r="R198" s="1"/>
      <c r="S198" s="1"/>
      <c r="T198" s="1"/>
    </row>
    <row r="199" spans="15:20" ht="18">
      <c r="O199" s="1"/>
      <c r="P199" s="1"/>
      <c r="Q199" s="1"/>
      <c r="R199" s="1"/>
      <c r="S199" s="1"/>
      <c r="T199" s="1"/>
    </row>
    <row r="200" spans="15:20" ht="18">
      <c r="O200" s="1"/>
      <c r="P200" s="1"/>
      <c r="Q200" s="1"/>
      <c r="R200" s="1"/>
      <c r="S200" s="1"/>
      <c r="T200" s="1"/>
    </row>
    <row r="201" spans="15:20" ht="18">
      <c r="O201" s="1"/>
      <c r="P201" s="1"/>
      <c r="Q201" s="1"/>
      <c r="R201" s="1"/>
      <c r="S201" s="1"/>
      <c r="T201" s="1"/>
    </row>
    <row r="202" spans="15:20" ht="18">
      <c r="O202" s="1"/>
      <c r="P202" s="1"/>
      <c r="Q202" s="1"/>
      <c r="R202" s="1"/>
      <c r="S202" s="1"/>
      <c r="T202" s="1"/>
    </row>
    <row r="203" spans="15:20" ht="18">
      <c r="O203" s="1"/>
      <c r="P203" s="1"/>
      <c r="Q203" s="1"/>
      <c r="R203" s="1"/>
      <c r="S203" s="1"/>
      <c r="T203" s="1"/>
    </row>
    <row r="204" spans="15:20" ht="18">
      <c r="O204" s="1"/>
      <c r="P204" s="1"/>
      <c r="Q204" s="1"/>
      <c r="R204" s="1"/>
      <c r="S204" s="1"/>
      <c r="T204" s="1"/>
    </row>
    <row r="205" spans="15:20" ht="18">
      <c r="O205" s="1"/>
      <c r="P205" s="1"/>
      <c r="Q205" s="1"/>
      <c r="R205" s="1"/>
      <c r="S205" s="1"/>
      <c r="T205" s="1"/>
    </row>
    <row r="206" spans="15:20" ht="18">
      <c r="O206" s="1"/>
      <c r="P206" s="1"/>
      <c r="Q206" s="1"/>
      <c r="R206" s="1"/>
      <c r="S206" s="1"/>
      <c r="T206" s="1"/>
    </row>
    <row r="207" spans="15:20" ht="18">
      <c r="O207" s="1"/>
      <c r="P207" s="1"/>
      <c r="Q207" s="1"/>
      <c r="R207" s="1"/>
      <c r="S207" s="1"/>
      <c r="T207" s="1"/>
    </row>
    <row r="208" spans="15:20" ht="18">
      <c r="O208" s="1"/>
      <c r="P208" s="1"/>
      <c r="Q208" s="1"/>
      <c r="R208" s="1"/>
      <c r="S208" s="1"/>
      <c r="T208" s="1"/>
    </row>
    <row r="209" spans="15:20" ht="18">
      <c r="O209" s="1"/>
      <c r="P209" s="1"/>
      <c r="Q209" s="1"/>
      <c r="R209" s="1"/>
      <c r="S209" s="1"/>
      <c r="T209" s="1"/>
    </row>
    <row r="210" spans="15:20" ht="18">
      <c r="O210" s="1"/>
      <c r="P210" s="1"/>
      <c r="Q210" s="1"/>
      <c r="R210" s="1"/>
      <c r="S210" s="1"/>
      <c r="T210" s="1"/>
    </row>
    <row r="211" spans="15:20" ht="18">
      <c r="O211" s="1"/>
      <c r="P211" s="1"/>
      <c r="Q211" s="1"/>
      <c r="R211" s="1"/>
      <c r="S211" s="1"/>
      <c r="T211" s="1"/>
    </row>
    <row r="212" spans="1:20" ht="18">
      <c r="A212" s="1"/>
      <c r="L212" s="13"/>
      <c r="M212" s="13"/>
      <c r="N212" s="1"/>
      <c r="O212" s="1"/>
      <c r="P212" s="1"/>
      <c r="Q212" s="1"/>
      <c r="R212" s="1"/>
      <c r="S212" s="1"/>
      <c r="T212" s="1"/>
    </row>
    <row r="213" spans="1:20" ht="18">
      <c r="A213" s="1"/>
      <c r="L213" s="13"/>
      <c r="M213" s="13"/>
      <c r="N213" s="1"/>
      <c r="O213" s="1"/>
      <c r="P213" s="1"/>
      <c r="Q213" s="1"/>
      <c r="R213" s="1"/>
      <c r="S213" s="1"/>
      <c r="T213" s="1"/>
    </row>
    <row r="214" spans="1:20" ht="18">
      <c r="A214" s="1"/>
      <c r="L214" s="13"/>
      <c r="M214" s="13"/>
      <c r="N214" s="1"/>
      <c r="O214" s="1"/>
      <c r="P214" s="1"/>
      <c r="Q214" s="1"/>
      <c r="R214" s="1"/>
      <c r="S214" s="1"/>
      <c r="T214" s="1"/>
    </row>
    <row r="215" spans="12:20" ht="18">
      <c r="L215" s="13"/>
      <c r="M215" s="13"/>
      <c r="N215" s="1"/>
      <c r="O215" s="1"/>
      <c r="P215" s="1"/>
      <c r="Q215" s="1"/>
      <c r="R215" s="1"/>
      <c r="S215" s="1"/>
      <c r="T215" s="1"/>
    </row>
    <row r="216" spans="12:20" ht="18">
      <c r="L216" s="13"/>
      <c r="M216" s="13"/>
      <c r="N216" s="1"/>
      <c r="O216" s="1"/>
      <c r="P216" s="1"/>
      <c r="Q216" s="1"/>
      <c r="R216" s="1"/>
      <c r="S216" s="1"/>
      <c r="T216" s="1"/>
    </row>
    <row r="217" spans="12:20" ht="18">
      <c r="L217" s="13"/>
      <c r="M217" s="13"/>
      <c r="N217" s="1"/>
      <c r="O217" s="1"/>
      <c r="P217" s="1"/>
      <c r="Q217" s="1"/>
      <c r="R217" s="1"/>
      <c r="S217" s="1"/>
      <c r="T217" s="1"/>
    </row>
    <row r="218" spans="12:20" ht="18">
      <c r="L218" s="13"/>
      <c r="M218" s="13"/>
      <c r="N218" s="1"/>
      <c r="O218" s="1"/>
      <c r="P218" s="1"/>
      <c r="Q218" s="1"/>
      <c r="R218" s="1"/>
      <c r="S218" s="1"/>
      <c r="T218" s="1"/>
    </row>
    <row r="219" spans="12:20" ht="18">
      <c r="L219" s="13"/>
      <c r="M219" s="13"/>
      <c r="N219" s="1"/>
      <c r="O219" s="1"/>
      <c r="P219" s="1"/>
      <c r="Q219" s="1"/>
      <c r="R219" s="1"/>
      <c r="S219" s="1"/>
      <c r="T219" s="1"/>
    </row>
  </sheetData>
  <printOptions horizontalCentered="1"/>
  <pageMargins left="0.217" right="0.23" top="0.31" bottom="0.27" header="0.17" footer="0.21"/>
  <pageSetup horizontalDpi="1200" verticalDpi="1200" orientation="landscape" scale="54" r:id="rId1"/>
  <rowBreaks count="3" manualBreakCount="3">
    <brk id="58" max="12" man="1"/>
    <brk id="142" max="65535" man="1"/>
    <brk id="20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Chase</cp:lastModifiedBy>
  <cp:lastPrinted>2009-10-06T22:14:54Z</cp:lastPrinted>
  <dcterms:created xsi:type="dcterms:W3CDTF">2009-10-06T22:15:51Z</dcterms:created>
  <dcterms:modified xsi:type="dcterms:W3CDTF">2009-10-07T18:38:04Z</dcterms:modified>
  <cp:category/>
  <cp:version/>
  <cp:contentType/>
  <cp:contentStatus/>
</cp:coreProperties>
</file>